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1. M." sheetId="1" r:id="rId1"/>
    <sheet name="2.M." sheetId="2" r:id="rId2"/>
    <sheet name="3.M. " sheetId="3" r:id="rId3"/>
    <sheet name="4.M." sheetId="4" r:id="rId4"/>
  </sheets>
  <definedNames>
    <definedName name="_xlnm.Print_Area" localSheetId="0">'1. M.'!$A$1:$H$56</definedName>
    <definedName name="_xlnm.Print_Area" localSheetId="1">'2.M.'!$A$1:$H$93</definedName>
    <definedName name="_xlnm.Print_Area" localSheetId="2">'3.M. '!$A$1:$F$37</definedName>
  </definedNames>
  <calcPr fullCalcOnLoad="1"/>
</workbook>
</file>

<file path=xl/sharedStrings.xml><?xml version="1.0" encoding="utf-8"?>
<sst xmlns="http://schemas.openxmlformats.org/spreadsheetml/2006/main" count="282" uniqueCount="265">
  <si>
    <t>Megnevezés</t>
  </si>
  <si>
    <t>Költségvetési bevételek</t>
  </si>
  <si>
    <t>Költségvetési kiadások</t>
  </si>
  <si>
    <t>Költségvetési hiány</t>
  </si>
  <si>
    <t>Előző évek pénzmaradványának igénybevétele</t>
  </si>
  <si>
    <t>Tárgyévi kiadások</t>
  </si>
  <si>
    <t>Tárgyévi bevételek</t>
  </si>
  <si>
    <t xml:space="preserve"> /adatok e Ft-ban/</t>
  </si>
  <si>
    <t>2014. évi eredeti eir. Működési</t>
  </si>
  <si>
    <t xml:space="preserve">2014. évi eredeti eir. Felhalmozási </t>
  </si>
  <si>
    <t>Költségvetési bevételek:</t>
  </si>
  <si>
    <t>Rovat száma</t>
  </si>
  <si>
    <t>Helyi önkormányzatok működésének általános támogatása</t>
  </si>
  <si>
    <t xml:space="preserve"> -Település üzemeltetés (zöldterület-gazdálkodás, közvilágítás, köztemető-fenntartás, közütak-fenntartása)</t>
  </si>
  <si>
    <t xml:space="preserve"> -Egyéb önkormányzati feladatok támogatása</t>
  </si>
  <si>
    <t>Települési önkormányzatok szociális és gyermekjóléti feladatainak támogatása</t>
  </si>
  <si>
    <t xml:space="preserve"> -Kistelepülések szociális feladatainak támogatása</t>
  </si>
  <si>
    <t xml:space="preserve"> -Hozzájárulás pénzbeli szociális ellátásokhoz</t>
  </si>
  <si>
    <t>Települési önkormányzatok kulturális feladatainak támogatása</t>
  </si>
  <si>
    <t>Egyéb működési célú támogatások bevételei államháztartáson belülről (közfoglalkoztatottak bére)</t>
  </si>
  <si>
    <t>B1</t>
  </si>
  <si>
    <t>Vagyoni típusú adók</t>
  </si>
  <si>
    <t xml:space="preserve"> -Magánszemélyek kommunális adója</t>
  </si>
  <si>
    <t>Egyéb közhatalmi bevételek</t>
  </si>
  <si>
    <t xml:space="preserve"> -Igazgatási szolgáltatási díj</t>
  </si>
  <si>
    <t xml:space="preserve"> -Adópótlék, adóbírság</t>
  </si>
  <si>
    <t xml:space="preserve"> -Egyéb közhatalmi bevételek</t>
  </si>
  <si>
    <t>B3</t>
  </si>
  <si>
    <t>Kamatbevétel</t>
  </si>
  <si>
    <t>B4</t>
  </si>
  <si>
    <t>B7</t>
  </si>
  <si>
    <t>B1-B7</t>
  </si>
  <si>
    <t>Előző év költségvetési maradványának igénybevétele</t>
  </si>
  <si>
    <t>Maradvány igénybevétele</t>
  </si>
  <si>
    <t>B8</t>
  </si>
  <si>
    <t>TÁRGYÉVI BEVÉTELEK ÖSSZESEN:</t>
  </si>
  <si>
    <t>Tervezett előirányzat</t>
  </si>
  <si>
    <t xml:space="preserve">                                                                                 ( Adatok ezer Ft- ban ) </t>
  </si>
  <si>
    <t>Egyéb külső személyi juttatások</t>
  </si>
  <si>
    <t>K1</t>
  </si>
  <si>
    <t>Munkaadókat terhelő járulékok és szociális hozzájárulási adó</t>
  </si>
  <si>
    <t>K2</t>
  </si>
  <si>
    <t>Szakmai anyagok beszerzése</t>
  </si>
  <si>
    <t xml:space="preserve"> -Irodaszer, nyomtatvány</t>
  </si>
  <si>
    <t>Üzemeltetési anyagok beszerzése</t>
  </si>
  <si>
    <t xml:space="preserve"> -Hajtó - és kenőanyagok</t>
  </si>
  <si>
    <t xml:space="preserve"> -Egyéb anyagbeszerzés</t>
  </si>
  <si>
    <t xml:space="preserve"> -Nem adatátviteli célú távközlési díjak</t>
  </si>
  <si>
    <t xml:space="preserve"> -Egyéb kommunikációs szolgáltatások</t>
  </si>
  <si>
    <t>Közüzemi díjak</t>
  </si>
  <si>
    <t xml:space="preserve"> -Villamos energia</t>
  </si>
  <si>
    <t xml:space="preserve"> -Víz- és csatorna díjak</t>
  </si>
  <si>
    <t>Karbantartási, kisjavítási szolgáltatások</t>
  </si>
  <si>
    <t>Egyéb szolgáltatások</t>
  </si>
  <si>
    <t>Működési célú előzetesen felszámított általános forgalmi adó</t>
  </si>
  <si>
    <t>Egyéb dologi kiadások</t>
  </si>
  <si>
    <t>K3</t>
  </si>
  <si>
    <t>Betegséggel kapcsolatos (nem társadalombiztosítási) ellátások</t>
  </si>
  <si>
    <t xml:space="preserve"> -Ápolási díj</t>
  </si>
  <si>
    <t xml:space="preserve"> -Közgyógyellátás</t>
  </si>
  <si>
    <t>Foglalkoztatással, munkanélküliséggel kapcsolatos ellátások (FHT.)</t>
  </si>
  <si>
    <t>Lakhatással kapcsolatos ellátások (Lakásfenntartási támogatás)</t>
  </si>
  <si>
    <t>Egyéb nem intézményi ellátások</t>
  </si>
  <si>
    <t xml:space="preserve"> -Átmeneti segély</t>
  </si>
  <si>
    <t xml:space="preserve">  -Temetési segély</t>
  </si>
  <si>
    <t>K4</t>
  </si>
  <si>
    <t>Egyéb működési célú támogatások államháztartáson belülre</t>
  </si>
  <si>
    <t xml:space="preserve"> -Óvoda finanszírozás</t>
  </si>
  <si>
    <t xml:space="preserve"> -Kistérségi ügyelet működési hozzájárulás</t>
  </si>
  <si>
    <t>Egyéb működési célú támogatások államháztartáson kívülre</t>
  </si>
  <si>
    <t>Tartalékok</t>
  </si>
  <si>
    <t xml:space="preserve"> -Működési tartalék (általános tartalék)</t>
  </si>
  <si>
    <t>K5</t>
  </si>
  <si>
    <t>Egyéb tárgyi eszközök beszerzése, létesítése (Kisértékű tárgyi eszközök beszerzése)</t>
  </si>
  <si>
    <t>Beruházási célú előzetesen felszámított általános forgalmi adó</t>
  </si>
  <si>
    <t>K6</t>
  </si>
  <si>
    <t>K7</t>
  </si>
  <si>
    <t xml:space="preserve">Költségvetési kiadások </t>
  </si>
  <si>
    <t xml:space="preserve">Önkormányzati létszám előirányzat </t>
  </si>
  <si>
    <t xml:space="preserve">Ebből: Közfoglalkoztatottak éves létszám előirányzata </t>
  </si>
  <si>
    <t>Költségvetési kiadások:</t>
  </si>
  <si>
    <t>Kiadási tétel megnevezése</t>
  </si>
  <si>
    <t>Foglalkoztatottak személyi juttatásai</t>
  </si>
  <si>
    <t>Külső személyi juttatások</t>
  </si>
  <si>
    <t>Személyi juttatások</t>
  </si>
  <si>
    <t>Készletbeszerzés</t>
  </si>
  <si>
    <t xml:space="preserve">Kommunikációs szolgáltatások </t>
  </si>
  <si>
    <t>Szolgáltatási kiadások</t>
  </si>
  <si>
    <t>Különféle befizetések és egyéb dologi kiadások</t>
  </si>
  <si>
    <t>Dologi kiadások</t>
  </si>
  <si>
    <t>Ellátottak pénzbeli juttatásai</t>
  </si>
  <si>
    <t>Egyéb működési célú kiadások</t>
  </si>
  <si>
    <t>Beruházások</t>
  </si>
  <si>
    <t>Önkormányzatok működési támogatásai</t>
  </si>
  <si>
    <t>Működési célú támogatások államháztartáson belülről</t>
  </si>
  <si>
    <t xml:space="preserve">Termékek és szolgáltatások adói </t>
  </si>
  <si>
    <t>Közhatalmi bevételek</t>
  </si>
  <si>
    <t xml:space="preserve">Működési bevételek </t>
  </si>
  <si>
    <t xml:space="preserve">Felhalmozási célú átvett pénzeszközök </t>
  </si>
  <si>
    <t xml:space="preserve">Költségvetési bevételek </t>
  </si>
  <si>
    <t xml:space="preserve">Finanszírozási bevételek </t>
  </si>
  <si>
    <t xml:space="preserve">TÁRGYÉVI KIADÁSOK  ÖSSZESEN: </t>
  </si>
  <si>
    <t>Előző évek pénzmaradványának igénybevétele uáni többlet / hiány</t>
  </si>
  <si>
    <t>2014. évi erdeti eir. Összesen</t>
  </si>
  <si>
    <t>Törvény szerinti illetmények, munkabérek</t>
  </si>
  <si>
    <t>önk.</t>
  </si>
  <si>
    <t>Bevételi  forrás  megnevezése</t>
  </si>
  <si>
    <t xml:space="preserve"> - Rendszeres szociális segély</t>
  </si>
  <si>
    <t>Családi támogatások</t>
  </si>
  <si>
    <t xml:space="preserve"> - Fogorvosi hozzájárulás</t>
  </si>
  <si>
    <t xml:space="preserve"> - Göcsej-Hegyhát Leader Egyesület tagdíj hozzájárulás</t>
  </si>
  <si>
    <t xml:space="preserve"> - Zalatáj Kiadó Bt. működési támogatás </t>
  </si>
  <si>
    <t xml:space="preserve"> - Bursa Hungarica ösztöndíj pályázat</t>
  </si>
  <si>
    <t xml:space="preserve"> - Pénzügyi szolgáltatások kiadásai (kamatkiadás)</t>
  </si>
  <si>
    <t xml:space="preserve"> - Szállítási szolgáltatás</t>
  </si>
  <si>
    <t xml:space="preserve"> - Egyéb üzemeltetési, fenntartási szolgáltatások</t>
  </si>
  <si>
    <t xml:space="preserve">Helyi önkormányzatok kiegészítő támogatásai </t>
  </si>
  <si>
    <t xml:space="preserve"> - Egyes jövedelem pótló támogatások kiegészítése</t>
  </si>
  <si>
    <t xml:space="preserve"> - Egyéb működési célú központi támogatás (Erzsébet-utalvány)</t>
  </si>
  <si>
    <t xml:space="preserve"> -Lakásépítési kölcsön visszatérülés háztartásoktól</t>
  </si>
  <si>
    <t>Költségvetési egyenleg megállapítása, hiány finanszírozásának módja, többlet felhasználása - 4. melléklet</t>
  </si>
  <si>
    <t>Továbbszámlázott szolgáltatás</t>
  </si>
  <si>
    <t>Kiküldetések kiadásai (belföldi kiküldetés)</t>
  </si>
  <si>
    <t>Szakmai tevékenységet segítő szolgáltatások (pályázatírás)</t>
  </si>
  <si>
    <t xml:space="preserve"> - Észak - Zalai Víz- és Csatornamű Zrt. részére víziközmű támogatás továbbutalása</t>
  </si>
  <si>
    <t>Felhalmozási célú önkormányzati támogatások (Vis maior)</t>
  </si>
  <si>
    <t xml:space="preserve"> -039 hrsz.-ú út Vis maior pályázata</t>
  </si>
  <si>
    <t xml:space="preserve"> -0122 hrsz.-ú út Vis maior pályázata</t>
  </si>
  <si>
    <t>Felhalmozási célú támogatások államháztartáson belülről</t>
  </si>
  <si>
    <t>B2</t>
  </si>
  <si>
    <t xml:space="preserve"> -Építményadó</t>
  </si>
  <si>
    <t>Áru- és készletértékesítés ellenértéke (tüzifa)</t>
  </si>
  <si>
    <t>Szolgáltatások ellenértéke (temető karbantartás - zsidó temető, fűnyírás, házasságkötési eljárási díj)</t>
  </si>
  <si>
    <t>Kiszámlázott általános forgalmi adó</t>
  </si>
  <si>
    <t>Ingatlanok értékesítése</t>
  </si>
  <si>
    <t>B5</t>
  </si>
  <si>
    <t>Felhalmozási bevételek</t>
  </si>
  <si>
    <t xml:space="preserve"> - Termőföld értékesítése (zártkerti ingatlanok)</t>
  </si>
  <si>
    <t xml:space="preserve"> - Adatátviteli célú távközlési díjak</t>
  </si>
  <si>
    <t xml:space="preserve"> - Gázenergia</t>
  </si>
  <si>
    <t>Fizetendő általános forgalmi adó</t>
  </si>
  <si>
    <t xml:space="preserve"> - Önkormányzat által saját hatáskörben adott pénzügyi ellátás  </t>
  </si>
  <si>
    <t xml:space="preserve"> - Időskorúak támogatása</t>
  </si>
  <si>
    <t xml:space="preserve"> - Újszülött támogatás</t>
  </si>
  <si>
    <t xml:space="preserve"> - Közlekedési támogatás</t>
  </si>
  <si>
    <t xml:space="preserve"> - Települési Önkormányzatok Országos Szövetsége  </t>
  </si>
  <si>
    <t xml:space="preserve">   - Zalai Falvakért Egyesület Tagdíj hozzájárulás</t>
  </si>
  <si>
    <t xml:space="preserve"> - 0122. HRSZ. Út helyreállítási munkálatai, partfal helyreállítása lépcsőzetes tömörítéssel (Vis maior)</t>
  </si>
  <si>
    <t>Felújítások</t>
  </si>
  <si>
    <t>K1-K7</t>
  </si>
  <si>
    <t xml:space="preserve"> - Ingatlanok értékesítése (Zalaszentiván 191/4, 191/7 hrsz.-ú óvoda, hivatali épület)</t>
  </si>
  <si>
    <t xml:space="preserve"> -Értékesítési és forgalmi adók (helyi iparűzési adó)</t>
  </si>
  <si>
    <t xml:space="preserve"> - Gépjárműadó</t>
  </si>
  <si>
    <t xml:space="preserve"> - Egyéb áruhasználati és szolgáltatási adók (talajterhelési díj)</t>
  </si>
  <si>
    <t>Tulajdonosi bevételek (bérleti - és lízingdí, faluház terembérlet, sírhely megváltás)</t>
  </si>
  <si>
    <t>Egyéb működési bevételek (közüzemi díj visszatérítések)</t>
  </si>
  <si>
    <t xml:space="preserve"> - Tartalék év közben várható felhalmozási kiadások fedezetére </t>
  </si>
  <si>
    <t xml:space="preserve"> - Kötelezettséggel terhelt felhalmozási tartalék (lekötött betét 2013.12.31.-i egyenlege)</t>
  </si>
  <si>
    <t xml:space="preserve"> - 039. HRSZ. Út helyreállítási munkálatai - burkolatalap helyreállítás zúzottkőből, útpadka helyreállítási munkálatai (Vis maior)  </t>
  </si>
  <si>
    <t xml:space="preserve"> - Felhalmozási célú előzetesen felszámított általános forgalmi adó</t>
  </si>
  <si>
    <t xml:space="preserve"> -Iskolai étkeztetés</t>
  </si>
  <si>
    <t xml:space="preserve"> - Tófeji Társulás szociális alapszolgáltatás</t>
  </si>
  <si>
    <t xml:space="preserve"> -Tófeji  Társulás tagdíj hozzájárulás</t>
  </si>
  <si>
    <t xml:space="preserve"> - Zalaegerszeg 03078/11. hrsz.-ú ingatlan értékesítés (kártalanítás)</t>
  </si>
  <si>
    <t xml:space="preserve"> - Biztosítási  és egyéb díjak (KGFB; Casco; Vagyonbiztosítás)</t>
  </si>
  <si>
    <t>Részesedés beszerzése</t>
  </si>
  <si>
    <t xml:space="preserve"> - Faluház épületében orvosi rendelő kialakításának költsége</t>
  </si>
  <si>
    <t>Eredeti eir. Összesen:</t>
  </si>
  <si>
    <t>Eredeti eir. Működési</t>
  </si>
  <si>
    <t>Eredeti eir. Felhalmozási</t>
  </si>
  <si>
    <t>Eredeti eir. Összesen</t>
  </si>
  <si>
    <t>Működési célú központosított előírányzatok (lakott külterület, 2013. évről áthúzódó bérkomp.)</t>
  </si>
  <si>
    <t>2014. évi bérkompenzáció</t>
  </si>
  <si>
    <t>Szeretlek Magyarország pályázati támogatás</t>
  </si>
  <si>
    <t>Erzsébet utalvány</t>
  </si>
  <si>
    <t xml:space="preserve"> -Könyv, Folyóirat beszerzés</t>
  </si>
  <si>
    <t xml:space="preserve"> - Önkormányzati segély</t>
  </si>
  <si>
    <t>Elvonások és befizetések</t>
  </si>
  <si>
    <t xml:space="preserve"> - Faluház épületéhez tartozó terasz kialakítása,bővítése</t>
  </si>
  <si>
    <t xml:space="preserve"> - Szökőkút kialakítása, gépészeti munkálata</t>
  </si>
  <si>
    <t xml:space="preserve"> - 1180/1 HRSZ. Út helyreállítási munkálatai (Vis maior)</t>
  </si>
  <si>
    <t>I.Módosítás összesen</t>
  </si>
  <si>
    <t>Működési I. Módosítás</t>
  </si>
  <si>
    <t>Felhalm. I. Módosítás</t>
  </si>
  <si>
    <t>I. Módosítás összesen</t>
  </si>
  <si>
    <t>I. Működési módosítás</t>
  </si>
  <si>
    <t>I. Felhalmozási módosítás</t>
  </si>
  <si>
    <t>Az önkormányzat 2014. évi I. módosított költségvetési kiadásai működési és felhalmozási cél szerinti bontásban és létszám előirányzata (adatok e Ft-ban) - 2. melléklet</t>
  </si>
  <si>
    <t xml:space="preserve"> - Természetben nyújtott rendkívüli gyermekvédelmi támogatás</t>
  </si>
  <si>
    <t>Pethőhenye Község Önkormányzatának 2014. évi I. módosított bevételei működési és felhalmozási cél szerinti bontásban (adatok e Ft-ban) - 1. melléklet</t>
  </si>
  <si>
    <t>2014. évi I. módosítás</t>
  </si>
  <si>
    <t>Működési I.módosítás</t>
  </si>
  <si>
    <t>Felhalmozási I. módosítás</t>
  </si>
  <si>
    <t xml:space="preserve">Helyi önkormányzat bevételei és kiadásai kormányzati funkciók szerinti bontásban (adatok e Ft-ban)-  3. melléklet </t>
  </si>
  <si>
    <t>2014. évi kormányzati funkció</t>
  </si>
  <si>
    <t>2014. évi kormányzati funkció elnevezése</t>
  </si>
  <si>
    <t>Bevétel 2014. évi eredeti előirányzata</t>
  </si>
  <si>
    <t>Kiadás 2014. évi eredeti előirányzata</t>
  </si>
  <si>
    <t>I. Kiadások és bevételek kormányzati funkcióként</t>
  </si>
  <si>
    <t>052020</t>
  </si>
  <si>
    <t>Szennyvíz gyűjtése, tisztítása, elhelyezése</t>
  </si>
  <si>
    <t>051030</t>
  </si>
  <si>
    <t>Nem veszélyes (települési) hulladék vegyes (ömlesztett) begyűjtése, szállítása, átrakása</t>
  </si>
  <si>
    <t>013350</t>
  </si>
  <si>
    <t>Önkormányzati vagyonnal való gazdálkodással kapcsolatos feladatok (önkormányzati tulajdonú üzlethelyiségek, irodák, más ingatlanok hasznosítása)</t>
  </si>
  <si>
    <t>011130</t>
  </si>
  <si>
    <t>Önkormányzatok és önkormányzati hivatalok jogalkotó és általános igazgatási tevékenysége</t>
  </si>
  <si>
    <t>064010</t>
  </si>
  <si>
    <t>Közvilágítás</t>
  </si>
  <si>
    <t>066020</t>
  </si>
  <si>
    <t>Város-, községgazdálkodási egyéb szolgáltatások</t>
  </si>
  <si>
    <t>018010</t>
  </si>
  <si>
    <t>Önkormányzatok elszámolásai a központi költségvetéssel</t>
  </si>
  <si>
    <t>072111</t>
  </si>
  <si>
    <t>Háziorvosi alapellátás</t>
  </si>
  <si>
    <t>091140</t>
  </si>
  <si>
    <t xml:space="preserve">Óvodai nevelés, ellátás működtetési feladatai </t>
  </si>
  <si>
    <t>091211</t>
  </si>
  <si>
    <t>Köznevelési intézmény 1-4. évfolyamán tanulók nevelésével, oktatásával összefüggő működtetési feladatok</t>
  </si>
  <si>
    <t>072112</t>
  </si>
  <si>
    <t>Háziorvosi ügyeleti ellátás</t>
  </si>
  <si>
    <t>072311</t>
  </si>
  <si>
    <t>Fogorvosi alapellátás</t>
  </si>
  <si>
    <t>101150</t>
  </si>
  <si>
    <t>Betegséggel kapcsolatos pénzbeli ellátások, támogatások</t>
  </si>
  <si>
    <t>107060</t>
  </si>
  <si>
    <t>Egyéb szociális pénzbeli ellátások, támogatások</t>
  </si>
  <si>
    <t>103010</t>
  </si>
  <si>
    <t>Elhunyt személyek hátramaradottainak pénzbeli ellátása</t>
  </si>
  <si>
    <t>107052</t>
  </si>
  <si>
    <t>Házi segítségnyújtás</t>
  </si>
  <si>
    <t>041233</t>
  </si>
  <si>
    <t>Hosszabb időtartamú közfoglalkoztatás (Vállalkozás részére foglalkoztatást helyettesítő támogatásban részesülő személy foglalkoztatásához nyújtható támogatás )</t>
  </si>
  <si>
    <t>082091</t>
  </si>
  <si>
    <t>Közművelődés-közösségi és társadalmi részvétel fejlesztése</t>
  </si>
  <si>
    <t>013320</t>
  </si>
  <si>
    <t>Köztemető - fenntartás és - működtetés</t>
  </si>
  <si>
    <t>105010</t>
  </si>
  <si>
    <t>Munkanélküli aktív korúak ellátásai</t>
  </si>
  <si>
    <t>106020</t>
  </si>
  <si>
    <t>Lakásfenntartással, lakhatással összefüggő ellátások</t>
  </si>
  <si>
    <t>042210</t>
  </si>
  <si>
    <t>Erdőgazdálkodás</t>
  </si>
  <si>
    <t>045160</t>
  </si>
  <si>
    <t>Közutak, hidak, alagutak üzemeltetése, fenntartása</t>
  </si>
  <si>
    <t>082044</t>
  </si>
  <si>
    <t>Könyvtári szolgáltatások</t>
  </si>
  <si>
    <t>084031</t>
  </si>
  <si>
    <t>Civil szervezetek működési támogatása</t>
  </si>
  <si>
    <t>081030</t>
  </si>
  <si>
    <t>Sportlétesítmények, edzőtáborok működtetése és fejlesztése</t>
  </si>
  <si>
    <t>104051</t>
  </si>
  <si>
    <t>Gyermekvédelmi pénzbeli és természetbeni ellátások</t>
  </si>
  <si>
    <t>066010</t>
  </si>
  <si>
    <t>Zöldterület-kezelés</t>
  </si>
  <si>
    <t>016020</t>
  </si>
  <si>
    <t>Országos és helyi népszavazással kapcsolatos tevékenységek</t>
  </si>
  <si>
    <t>900020</t>
  </si>
  <si>
    <t>Önkormányzatok funkcióra nem sorolható bevételei államháztartáson kívülről</t>
  </si>
  <si>
    <t xml:space="preserve"> - általános tartalék</t>
  </si>
  <si>
    <t xml:space="preserve"> - céltartalék</t>
  </si>
  <si>
    <t>MINDÖSSZESEN:</t>
  </si>
  <si>
    <t>Bevétel I. Módosítás</t>
  </si>
  <si>
    <t>Kiadás I. Módosítás</t>
  </si>
  <si>
    <t>2014. I. módosítás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</si>
</sst>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1">
    <font>
      <sz val="11"/>
      <color indexed="8"/>
      <name val="Calibri"/>
      <family val="2"/>
    </font>
    <font>
      <sz val="10"/>
      <name val="Arial CE"/>
      <family val="0"/>
    </font>
    <font>
      <sz val="12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Arial CE"/>
      <family val="2"/>
    </font>
    <font>
      <sz val="24"/>
      <name val="Arial CE"/>
      <family val="2"/>
    </font>
    <font>
      <sz val="2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28"/>
      <name val="Garamond"/>
      <family val="1"/>
    </font>
    <font>
      <sz val="28"/>
      <name val="Garamond"/>
      <family val="1"/>
    </font>
    <font>
      <b/>
      <i/>
      <sz val="28"/>
      <name val="Garamond"/>
      <family val="1"/>
    </font>
    <font>
      <i/>
      <sz val="28"/>
      <name val="Garamond"/>
      <family val="1"/>
    </font>
    <font>
      <sz val="28"/>
      <color indexed="8"/>
      <name val="Garamond"/>
      <family val="1"/>
    </font>
    <font>
      <sz val="28"/>
      <color indexed="10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4"/>
      <color indexed="8"/>
      <name val="Garamond"/>
      <family val="1"/>
    </font>
    <font>
      <b/>
      <sz val="14"/>
      <color indexed="8"/>
      <name val="Garamond"/>
      <family val="1"/>
    </font>
    <font>
      <b/>
      <i/>
      <sz val="14"/>
      <name val="Garamond"/>
      <family val="1"/>
    </font>
    <font>
      <i/>
      <sz val="14"/>
      <name val="Garamond"/>
      <family val="1"/>
    </font>
    <font>
      <sz val="11"/>
      <color indexed="8"/>
      <name val="Arial "/>
      <family val="0"/>
    </font>
    <font>
      <b/>
      <sz val="16"/>
      <color indexed="8"/>
      <name val="Garamond"/>
      <family val="1"/>
    </font>
    <font>
      <sz val="11"/>
      <color indexed="8"/>
      <name val="Garamond"/>
      <family val="1"/>
    </font>
    <font>
      <b/>
      <u val="single"/>
      <sz val="16"/>
      <color indexed="8"/>
      <name val="Garamond"/>
      <family val="1"/>
    </font>
    <font>
      <sz val="16"/>
      <color indexed="8"/>
      <name val="Garamond"/>
      <family val="1"/>
    </font>
    <font>
      <sz val="16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46" fillId="38" borderId="1" applyNumberForma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41" borderId="7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2" fillId="13" borderId="2" applyNumberFormat="0" applyAlignment="0" applyProtection="0"/>
    <xf numFmtId="0" fontId="0" fillId="42" borderId="12" applyNumberFormat="0" applyFont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54" fillId="49" borderId="0" applyNumberFormat="0" applyBorder="0" applyAlignment="0" applyProtection="0"/>
    <xf numFmtId="0" fontId="55" fillId="50" borderId="13" applyNumberFormat="0" applyAlignment="0" applyProtection="0"/>
    <xf numFmtId="0" fontId="13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14" fillId="5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2" borderId="15" applyNumberFormat="0" applyFont="0" applyAlignment="0" applyProtection="0"/>
    <xf numFmtId="0" fontId="15" fillId="39" borderId="16" applyNumberFormat="0" applyAlignment="0" applyProtection="0"/>
    <xf numFmtId="0" fontId="5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53" borderId="0" applyNumberFormat="0" applyBorder="0" applyAlignment="0" applyProtection="0"/>
    <xf numFmtId="0" fontId="59" fillId="54" borderId="0" applyNumberFormat="0" applyBorder="0" applyAlignment="0" applyProtection="0"/>
    <xf numFmtId="0" fontId="60" fillId="50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90" applyFont="1">
      <alignment/>
      <protection/>
    </xf>
    <xf numFmtId="0" fontId="1" fillId="0" borderId="0" xfId="90">
      <alignment/>
      <protection/>
    </xf>
    <xf numFmtId="0" fontId="1" fillId="0" borderId="0" xfId="90" applyBorder="1">
      <alignment/>
      <protection/>
    </xf>
    <xf numFmtId="3" fontId="1" fillId="0" borderId="0" xfId="90" applyNumberFormat="1" applyBorder="1">
      <alignment/>
      <protection/>
    </xf>
    <xf numFmtId="3" fontId="1" fillId="0" borderId="0" xfId="90" applyNumberFormat="1">
      <alignment/>
      <protection/>
    </xf>
    <xf numFmtId="0" fontId="19" fillId="0" borderId="0" xfId="90" applyFont="1" applyBorder="1" applyAlignment="1">
      <alignment vertical="center" wrapText="1"/>
      <protection/>
    </xf>
    <xf numFmtId="0" fontId="19" fillId="0" borderId="0" xfId="90" applyFont="1" applyBorder="1" applyAlignment="1">
      <alignment horizontal="center"/>
      <protection/>
    </xf>
    <xf numFmtId="0" fontId="20" fillId="0" borderId="0" xfId="90" applyFont="1">
      <alignment/>
      <protection/>
    </xf>
    <xf numFmtId="0" fontId="20" fillId="0" borderId="0" xfId="90" applyFont="1" applyBorder="1" applyAlignment="1">
      <alignment horizontal="centerContinuous"/>
      <protection/>
    </xf>
    <xf numFmtId="0" fontId="20" fillId="0" borderId="0" xfId="90" applyFont="1" applyBorder="1" applyAlignment="1">
      <alignment horizontal="center"/>
      <protection/>
    </xf>
    <xf numFmtId="0" fontId="20" fillId="0" borderId="0" xfId="90" applyFont="1" applyBorder="1" applyAlignment="1">
      <alignment horizontal="left"/>
      <protection/>
    </xf>
    <xf numFmtId="0" fontId="20" fillId="0" borderId="0" xfId="90" applyFont="1" applyBorder="1">
      <alignment/>
      <protection/>
    </xf>
    <xf numFmtId="0" fontId="19" fillId="0" borderId="0" xfId="90" applyFont="1" applyBorder="1">
      <alignment/>
      <protection/>
    </xf>
    <xf numFmtId="0" fontId="21" fillId="0" borderId="0" xfId="90" applyFont="1">
      <alignment/>
      <protection/>
    </xf>
    <xf numFmtId="0" fontId="21" fillId="0" borderId="0" xfId="90" applyFont="1" applyBorder="1">
      <alignment/>
      <protection/>
    </xf>
    <xf numFmtId="0" fontId="22" fillId="0" borderId="0" xfId="90" applyFont="1" applyBorder="1" applyAlignment="1">
      <alignment horizontal="center"/>
      <protection/>
    </xf>
    <xf numFmtId="0" fontId="22" fillId="0" borderId="0" xfId="90" applyFont="1" applyBorder="1">
      <alignment/>
      <protection/>
    </xf>
    <xf numFmtId="0" fontId="2" fillId="0" borderId="0" xfId="90" applyFont="1" applyBorder="1">
      <alignment/>
      <protection/>
    </xf>
    <xf numFmtId="0" fontId="24" fillId="0" borderId="0" xfId="90" applyFont="1" applyBorder="1">
      <alignment/>
      <protection/>
    </xf>
    <xf numFmtId="0" fontId="25" fillId="0" borderId="0" xfId="90" applyFont="1">
      <alignment/>
      <protection/>
    </xf>
    <xf numFmtId="0" fontId="22" fillId="0" borderId="0" xfId="90" applyFont="1" applyBorder="1" applyAlignment="1">
      <alignment horizontal="right"/>
      <protection/>
    </xf>
    <xf numFmtId="0" fontId="2" fillId="0" borderId="0" xfId="90" applyFont="1" applyAlignment="1">
      <alignment horizontal="right"/>
      <protection/>
    </xf>
    <xf numFmtId="0" fontId="2" fillId="0" borderId="0" xfId="90" applyFont="1" applyFill="1" applyBorder="1">
      <alignment/>
      <protection/>
    </xf>
    <xf numFmtId="0" fontId="2" fillId="0" borderId="0" xfId="90" applyFont="1" applyFill="1">
      <alignment/>
      <protection/>
    </xf>
    <xf numFmtId="0" fontId="23" fillId="0" borderId="0" xfId="90" applyFont="1" applyFill="1">
      <alignment/>
      <protection/>
    </xf>
    <xf numFmtId="0" fontId="1" fillId="0" borderId="0" xfId="90" applyFill="1">
      <alignment/>
      <protection/>
    </xf>
    <xf numFmtId="3" fontId="1" fillId="0" borderId="0" xfId="90" applyNumberFormat="1" applyFill="1">
      <alignment/>
      <protection/>
    </xf>
    <xf numFmtId="0" fontId="26" fillId="0" borderId="19" xfId="90" applyFont="1" applyFill="1" applyBorder="1">
      <alignment/>
      <protection/>
    </xf>
    <xf numFmtId="0" fontId="26" fillId="0" borderId="20" xfId="90" applyFont="1" applyFill="1" applyBorder="1" applyAlignment="1">
      <alignment horizontal="center" wrapText="1"/>
      <protection/>
    </xf>
    <xf numFmtId="0" fontId="27" fillId="0" borderId="21" xfId="90" applyFont="1" applyFill="1" applyBorder="1" applyAlignment="1">
      <alignment vertical="center" wrapText="1"/>
      <protection/>
    </xf>
    <xf numFmtId="0" fontId="27" fillId="0" borderId="22" xfId="90" applyFont="1" applyFill="1" applyBorder="1" applyAlignment="1">
      <alignment wrapText="1"/>
      <protection/>
    </xf>
    <xf numFmtId="3" fontId="27" fillId="0" borderId="22" xfId="90" applyNumberFormat="1" applyFont="1" applyFill="1" applyBorder="1" applyAlignment="1">
      <alignment horizontal="right"/>
      <protection/>
    </xf>
    <xf numFmtId="0" fontId="26" fillId="0" borderId="22" xfId="90" applyFont="1" applyFill="1" applyBorder="1" applyAlignment="1">
      <alignment horizontal="right"/>
      <protection/>
    </xf>
    <xf numFmtId="49" fontId="27" fillId="0" borderId="23" xfId="90" applyNumberFormat="1" applyFont="1" applyFill="1" applyBorder="1" applyAlignment="1">
      <alignment horizontal="right" vertical="center" wrapText="1"/>
      <protection/>
    </xf>
    <xf numFmtId="49" fontId="27" fillId="0" borderId="24" xfId="90" applyNumberFormat="1" applyFont="1" applyFill="1" applyBorder="1" applyAlignment="1">
      <alignment wrapText="1"/>
      <protection/>
    </xf>
    <xf numFmtId="3" fontId="27" fillId="0" borderId="24" xfId="90" applyNumberFormat="1" applyFont="1" applyFill="1" applyBorder="1" applyAlignment="1">
      <alignment horizontal="left"/>
      <protection/>
    </xf>
    <xf numFmtId="0" fontId="26" fillId="0" borderId="24" xfId="90" applyFont="1" applyFill="1" applyBorder="1" applyAlignment="1">
      <alignment horizontal="right"/>
      <protection/>
    </xf>
    <xf numFmtId="0" fontId="27" fillId="0" borderId="23" xfId="90" applyFont="1" applyFill="1" applyBorder="1" applyAlignment="1">
      <alignment horizontal="left" vertical="center" wrapText="1"/>
      <protection/>
    </xf>
    <xf numFmtId="0" fontId="27" fillId="0" borderId="24" xfId="90" applyFont="1" applyFill="1" applyBorder="1" applyAlignment="1">
      <alignment wrapText="1"/>
      <protection/>
    </xf>
    <xf numFmtId="3" fontId="27" fillId="0" borderId="24" xfId="90" applyNumberFormat="1" applyFont="1" applyFill="1" applyBorder="1" applyAlignment="1">
      <alignment horizontal="right"/>
      <protection/>
    </xf>
    <xf numFmtId="0" fontId="26" fillId="0" borderId="24" xfId="90" applyFont="1" applyFill="1" applyBorder="1" applyAlignment="1">
      <alignment horizontal="center"/>
      <protection/>
    </xf>
    <xf numFmtId="0" fontId="27" fillId="0" borderId="23" xfId="90" applyFont="1" applyFill="1" applyBorder="1" applyAlignment="1">
      <alignment horizontal="right" vertical="center" wrapText="1"/>
      <protection/>
    </xf>
    <xf numFmtId="0" fontId="27" fillId="0" borderId="23" xfId="90" applyFont="1" applyFill="1" applyBorder="1" applyAlignment="1">
      <alignment vertical="center" wrapText="1"/>
      <protection/>
    </xf>
    <xf numFmtId="0" fontId="27" fillId="0" borderId="24" xfId="90" applyFont="1" applyFill="1" applyBorder="1" applyAlignment="1">
      <alignment horizontal="center"/>
      <protection/>
    </xf>
    <xf numFmtId="3" fontId="27" fillId="0" borderId="24" xfId="90" applyNumberFormat="1" applyFont="1" applyFill="1" applyBorder="1">
      <alignment/>
      <protection/>
    </xf>
    <xf numFmtId="3" fontId="27" fillId="0" borderId="23" xfId="90" applyNumberFormat="1" applyFont="1" applyFill="1" applyBorder="1" applyAlignment="1">
      <alignment horizontal="right" vertical="center" wrapText="1"/>
      <protection/>
    </xf>
    <xf numFmtId="3" fontId="27" fillId="0" borderId="24" xfId="90" applyNumberFormat="1" applyFont="1" applyFill="1" applyBorder="1" applyAlignment="1">
      <alignment wrapText="1"/>
      <protection/>
    </xf>
    <xf numFmtId="0" fontId="28" fillId="0" borderId="23" xfId="90" applyFont="1" applyFill="1" applyBorder="1" applyAlignment="1">
      <alignment vertical="center"/>
      <protection/>
    </xf>
    <xf numFmtId="0" fontId="28" fillId="0" borderId="24" xfId="90" applyFont="1" applyFill="1" applyBorder="1">
      <alignment/>
      <protection/>
    </xf>
    <xf numFmtId="3" fontId="28" fillId="0" borderId="24" xfId="90" applyNumberFormat="1" applyFont="1" applyFill="1" applyBorder="1">
      <alignment/>
      <protection/>
    </xf>
    <xf numFmtId="3" fontId="29" fillId="0" borderId="24" xfId="90" applyNumberFormat="1" applyFont="1" applyFill="1" applyBorder="1">
      <alignment/>
      <protection/>
    </xf>
    <xf numFmtId="0" fontId="27" fillId="0" borderId="25" xfId="90" applyFont="1" applyFill="1" applyBorder="1" applyAlignment="1">
      <alignment vertical="center"/>
      <protection/>
    </xf>
    <xf numFmtId="0" fontId="28" fillId="0" borderId="26" xfId="90" applyFont="1" applyFill="1" applyBorder="1">
      <alignment/>
      <protection/>
    </xf>
    <xf numFmtId="3" fontId="28" fillId="0" borderId="26" xfId="90" applyNumberFormat="1" applyFont="1" applyFill="1" applyBorder="1">
      <alignment/>
      <protection/>
    </xf>
    <xf numFmtId="3" fontId="29" fillId="0" borderId="26" xfId="90" applyNumberFormat="1" applyFont="1" applyFill="1" applyBorder="1">
      <alignment/>
      <protection/>
    </xf>
    <xf numFmtId="0" fontId="27" fillId="0" borderId="25" xfId="90" applyFont="1" applyFill="1" applyBorder="1" applyAlignment="1">
      <alignment vertical="center" wrapText="1"/>
      <protection/>
    </xf>
    <xf numFmtId="0" fontId="27" fillId="0" borderId="26" xfId="90" applyFont="1" applyFill="1" applyBorder="1" applyAlignment="1">
      <alignment wrapText="1"/>
      <protection/>
    </xf>
    <xf numFmtId="3" fontId="27" fillId="0" borderId="26" xfId="90" applyNumberFormat="1" applyFont="1" applyFill="1" applyBorder="1">
      <alignment/>
      <protection/>
    </xf>
    <xf numFmtId="0" fontId="26" fillId="0" borderId="19" xfId="90" applyFont="1" applyFill="1" applyBorder="1" applyAlignment="1">
      <alignment vertical="center" wrapText="1"/>
      <protection/>
    </xf>
    <xf numFmtId="3" fontId="26" fillId="0" borderId="20" xfId="90" applyNumberFormat="1" applyFont="1" applyFill="1" applyBorder="1">
      <alignment/>
      <protection/>
    </xf>
    <xf numFmtId="3" fontId="27" fillId="0" borderId="20" xfId="90" applyNumberFormat="1" applyFont="1" applyFill="1" applyBorder="1">
      <alignment/>
      <protection/>
    </xf>
    <xf numFmtId="0" fontId="26" fillId="0" borderId="22" xfId="90" applyFont="1" applyFill="1" applyBorder="1" applyAlignment="1">
      <alignment horizontal="center" wrapText="1"/>
      <protection/>
    </xf>
    <xf numFmtId="3" fontId="27" fillId="0" borderId="22" xfId="90" applyNumberFormat="1" applyFont="1" applyFill="1" applyBorder="1">
      <alignment/>
      <protection/>
    </xf>
    <xf numFmtId="3" fontId="26" fillId="0" borderId="22" xfId="90" applyNumberFormat="1" applyFont="1" applyFill="1" applyBorder="1">
      <alignment/>
      <protection/>
    </xf>
    <xf numFmtId="0" fontId="26" fillId="0" borderId="24" xfId="90" applyFont="1" applyFill="1" applyBorder="1" applyAlignment="1">
      <alignment horizontal="center" wrapText="1"/>
      <protection/>
    </xf>
    <xf numFmtId="3" fontId="26" fillId="0" borderId="24" xfId="90" applyNumberFormat="1" applyFont="1" applyFill="1" applyBorder="1">
      <alignment/>
      <protection/>
    </xf>
    <xf numFmtId="0" fontId="27" fillId="0" borderId="25" xfId="90" applyFont="1" applyFill="1" applyBorder="1" applyAlignment="1">
      <alignment horizontal="right" vertical="center" wrapText="1"/>
      <protection/>
    </xf>
    <xf numFmtId="0" fontId="26" fillId="0" borderId="26" xfId="90" applyFont="1" applyFill="1" applyBorder="1" applyAlignment="1">
      <alignment horizontal="center" wrapText="1"/>
      <protection/>
    </xf>
    <xf numFmtId="3" fontId="27" fillId="0" borderId="26" xfId="90" applyNumberFormat="1" applyFont="1" applyFill="1" applyBorder="1" applyAlignment="1">
      <alignment horizontal="left"/>
      <protection/>
    </xf>
    <xf numFmtId="3" fontId="26" fillId="0" borderId="26" xfId="90" applyNumberFormat="1" applyFont="1" applyFill="1" applyBorder="1">
      <alignment/>
      <protection/>
    </xf>
    <xf numFmtId="3" fontId="27" fillId="0" borderId="22" xfId="90" applyNumberFormat="1" applyFont="1" applyFill="1" applyBorder="1" applyAlignment="1">
      <alignment horizontal="left"/>
      <protection/>
    </xf>
    <xf numFmtId="0" fontId="26" fillId="0" borderId="24" xfId="90" applyFont="1" applyFill="1" applyBorder="1" applyAlignment="1">
      <alignment wrapText="1"/>
      <protection/>
    </xf>
    <xf numFmtId="0" fontId="27" fillId="0" borderId="27" xfId="90" applyFont="1" applyFill="1" applyBorder="1" applyAlignment="1">
      <alignment horizontal="right" vertical="center"/>
      <protection/>
    </xf>
    <xf numFmtId="0" fontId="27" fillId="0" borderId="28" xfId="90" applyFont="1" applyFill="1" applyBorder="1">
      <alignment/>
      <protection/>
    </xf>
    <xf numFmtId="3" fontId="27" fillId="0" borderId="28" xfId="90" applyNumberFormat="1" applyFont="1" applyFill="1" applyBorder="1" applyAlignment="1">
      <alignment horizontal="left"/>
      <protection/>
    </xf>
    <xf numFmtId="3" fontId="27" fillId="0" borderId="28" xfId="90" applyNumberFormat="1" applyFont="1" applyFill="1" applyBorder="1">
      <alignment/>
      <protection/>
    </xf>
    <xf numFmtId="0" fontId="27" fillId="0" borderId="23" xfId="90" applyFont="1" applyFill="1" applyBorder="1" applyAlignment="1">
      <alignment horizontal="right" vertical="center"/>
      <protection/>
    </xf>
    <xf numFmtId="0" fontId="27" fillId="0" borderId="24" xfId="90" applyFont="1" applyFill="1" applyBorder="1">
      <alignment/>
      <protection/>
    </xf>
    <xf numFmtId="0" fontId="26" fillId="0" borderId="25" xfId="90" applyFont="1" applyFill="1" applyBorder="1" applyAlignment="1">
      <alignment vertical="center"/>
      <protection/>
    </xf>
    <xf numFmtId="0" fontId="26" fillId="0" borderId="26" xfId="90" applyFont="1" applyFill="1" applyBorder="1">
      <alignment/>
      <protection/>
    </xf>
    <xf numFmtId="0" fontId="27" fillId="0" borderId="29" xfId="90" applyFont="1" applyFill="1" applyBorder="1" applyAlignment="1">
      <alignment horizontal="right" vertical="center" wrapText="1"/>
      <protection/>
    </xf>
    <xf numFmtId="0" fontId="27" fillId="0" borderId="30" xfId="90" applyFont="1" applyFill="1" applyBorder="1" applyAlignment="1">
      <alignment wrapText="1"/>
      <protection/>
    </xf>
    <xf numFmtId="3" fontId="27" fillId="0" borderId="30" xfId="90" applyNumberFormat="1" applyFont="1" applyFill="1" applyBorder="1" applyAlignment="1">
      <alignment horizontal="left" vertical="center"/>
      <protection/>
    </xf>
    <xf numFmtId="0" fontId="27" fillId="0" borderId="30" xfId="90" applyFont="1" applyFill="1" applyBorder="1">
      <alignment/>
      <protection/>
    </xf>
    <xf numFmtId="3" fontId="26" fillId="0" borderId="20" xfId="90" applyNumberFormat="1" applyFont="1" applyFill="1" applyBorder="1" applyAlignment="1">
      <alignment horizontal="right"/>
      <protection/>
    </xf>
    <xf numFmtId="0" fontId="29" fillId="0" borderId="22" xfId="90" applyFont="1" applyFill="1" applyBorder="1" applyAlignment="1">
      <alignment wrapText="1"/>
      <protection/>
    </xf>
    <xf numFmtId="0" fontId="26" fillId="0" borderId="25" xfId="90" applyFont="1" applyFill="1" applyBorder="1" applyAlignment="1">
      <alignment vertical="center" wrapText="1"/>
      <protection/>
    </xf>
    <xf numFmtId="0" fontId="26" fillId="0" borderId="26" xfId="90" applyFont="1" applyFill="1" applyBorder="1" applyAlignment="1">
      <alignment wrapText="1"/>
      <protection/>
    </xf>
    <xf numFmtId="0" fontId="26" fillId="0" borderId="19" xfId="90" applyFont="1" applyFill="1" applyBorder="1" applyAlignment="1">
      <alignment vertical="center"/>
      <protection/>
    </xf>
    <xf numFmtId="0" fontId="26" fillId="0" borderId="20" xfId="90" applyFont="1" applyFill="1" applyBorder="1">
      <alignment/>
      <protection/>
    </xf>
    <xf numFmtId="0" fontId="27" fillId="0" borderId="27" xfId="90" applyFont="1" applyFill="1" applyBorder="1" applyAlignment="1">
      <alignment horizontal="right" vertical="center" wrapText="1"/>
      <protection/>
    </xf>
    <xf numFmtId="0" fontId="26" fillId="0" borderId="28" xfId="90" applyFont="1" applyFill="1" applyBorder="1" applyAlignment="1">
      <alignment horizontal="center" wrapText="1"/>
      <protection/>
    </xf>
    <xf numFmtId="3" fontId="26" fillId="0" borderId="28" xfId="90" applyNumberFormat="1" applyFont="1" applyFill="1" applyBorder="1">
      <alignment/>
      <protection/>
    </xf>
    <xf numFmtId="0" fontId="26" fillId="0" borderId="29" xfId="90" applyFont="1" applyFill="1" applyBorder="1">
      <alignment/>
      <protection/>
    </xf>
    <xf numFmtId="0" fontId="26" fillId="0" borderId="30" xfId="90" applyFont="1" applyFill="1" applyBorder="1">
      <alignment/>
      <protection/>
    </xf>
    <xf numFmtId="0" fontId="26" fillId="0" borderId="31" xfId="90" applyFont="1" applyFill="1" applyBorder="1" applyAlignment="1">
      <alignment horizontal="center" wrapText="1"/>
      <protection/>
    </xf>
    <xf numFmtId="0" fontId="26" fillId="0" borderId="32" xfId="90" applyFont="1" applyFill="1" applyBorder="1" applyAlignment="1">
      <alignment horizontal="right"/>
      <protection/>
    </xf>
    <xf numFmtId="0" fontId="26" fillId="0" borderId="33" xfId="90" applyFont="1" applyFill="1" applyBorder="1" applyAlignment="1">
      <alignment horizontal="right"/>
      <protection/>
    </xf>
    <xf numFmtId="0" fontId="26" fillId="0" borderId="33" xfId="90" applyFont="1" applyFill="1" applyBorder="1" applyAlignment="1">
      <alignment horizontal="center"/>
      <protection/>
    </xf>
    <xf numFmtId="0" fontId="27" fillId="0" borderId="33" xfId="90" applyFont="1" applyFill="1" applyBorder="1" applyAlignment="1">
      <alignment horizontal="center"/>
      <protection/>
    </xf>
    <xf numFmtId="3" fontId="27" fillId="0" borderId="33" xfId="90" applyNumberFormat="1" applyFont="1" applyFill="1" applyBorder="1">
      <alignment/>
      <protection/>
    </xf>
    <xf numFmtId="3" fontId="29" fillId="0" borderId="33" xfId="90" applyNumberFormat="1" applyFont="1" applyFill="1" applyBorder="1">
      <alignment/>
      <protection/>
    </xf>
    <xf numFmtId="3" fontId="29" fillId="0" borderId="34" xfId="90" applyNumberFormat="1" applyFont="1" applyFill="1" applyBorder="1">
      <alignment/>
      <protection/>
    </xf>
    <xf numFmtId="3" fontId="27" fillId="0" borderId="34" xfId="90" applyNumberFormat="1" applyFont="1" applyFill="1" applyBorder="1">
      <alignment/>
      <protection/>
    </xf>
    <xf numFmtId="3" fontId="27" fillId="0" borderId="31" xfId="90" applyNumberFormat="1" applyFont="1" applyFill="1" applyBorder="1">
      <alignment/>
      <protection/>
    </xf>
    <xf numFmtId="3" fontId="27" fillId="0" borderId="32" xfId="90" applyNumberFormat="1" applyFont="1" applyFill="1" applyBorder="1">
      <alignment/>
      <protection/>
    </xf>
    <xf numFmtId="3" fontId="27" fillId="0" borderId="33" xfId="90" applyNumberFormat="1" applyFont="1" applyFill="1" applyBorder="1" applyAlignment="1">
      <alignment horizontal="left"/>
      <protection/>
    </xf>
    <xf numFmtId="3" fontId="27" fillId="0" borderId="34" xfId="90" applyNumberFormat="1" applyFont="1" applyFill="1" applyBorder="1" applyAlignment="1">
      <alignment horizontal="left"/>
      <protection/>
    </xf>
    <xf numFmtId="3" fontId="26" fillId="0" borderId="31" xfId="90" applyNumberFormat="1" applyFont="1" applyFill="1" applyBorder="1">
      <alignment/>
      <protection/>
    </xf>
    <xf numFmtId="3" fontId="26" fillId="0" borderId="35" xfId="90" applyNumberFormat="1" applyFont="1" applyFill="1" applyBorder="1">
      <alignment/>
      <protection/>
    </xf>
    <xf numFmtId="3" fontId="26" fillId="0" borderId="33" xfId="90" applyNumberFormat="1" applyFont="1" applyFill="1" applyBorder="1">
      <alignment/>
      <protection/>
    </xf>
    <xf numFmtId="3" fontId="27" fillId="0" borderId="35" xfId="90" applyNumberFormat="1" applyFont="1" applyFill="1" applyBorder="1">
      <alignment/>
      <protection/>
    </xf>
    <xf numFmtId="3" fontId="26" fillId="0" borderId="34" xfId="90" applyNumberFormat="1" applyFont="1" applyFill="1" applyBorder="1">
      <alignment/>
      <protection/>
    </xf>
    <xf numFmtId="3" fontId="27" fillId="0" borderId="36" xfId="90" applyNumberFormat="1" applyFont="1" applyFill="1" applyBorder="1" applyAlignment="1">
      <alignment horizontal="left" vertical="center"/>
      <protection/>
    </xf>
    <xf numFmtId="3" fontId="27" fillId="0" borderId="32" xfId="90" applyNumberFormat="1" applyFont="1" applyFill="1" applyBorder="1" applyAlignment="1">
      <alignment horizontal="left"/>
      <protection/>
    </xf>
    <xf numFmtId="0" fontId="30" fillId="0" borderId="25" xfId="90" applyFont="1" applyFill="1" applyBorder="1" applyAlignment="1">
      <alignment horizontal="right" vertical="center" wrapText="1"/>
      <protection/>
    </xf>
    <xf numFmtId="0" fontId="30" fillId="0" borderId="26" xfId="90" applyFont="1" applyFill="1" applyBorder="1">
      <alignment/>
      <protection/>
    </xf>
    <xf numFmtId="3" fontId="30" fillId="0" borderId="26" xfId="90" applyNumberFormat="1" applyFont="1" applyFill="1" applyBorder="1" applyAlignment="1">
      <alignment horizontal="left"/>
      <protection/>
    </xf>
    <xf numFmtId="3" fontId="31" fillId="0" borderId="26" xfId="90" applyNumberFormat="1" applyFont="1" applyFill="1" applyBorder="1">
      <alignment/>
      <protection/>
    </xf>
    <xf numFmtId="3" fontId="31" fillId="0" borderId="34" xfId="90" applyNumberFormat="1" applyFont="1" applyFill="1" applyBorder="1">
      <alignment/>
      <protection/>
    </xf>
    <xf numFmtId="0" fontId="33" fillId="0" borderId="23" xfId="90" applyFont="1" applyFill="1" applyBorder="1" applyAlignment="1">
      <alignment horizontal="center" wrapText="1"/>
      <protection/>
    </xf>
    <xf numFmtId="0" fontId="32" fillId="0" borderId="25" xfId="90" applyFont="1" applyFill="1" applyBorder="1">
      <alignment/>
      <protection/>
    </xf>
    <xf numFmtId="0" fontId="33" fillId="0" borderId="26" xfId="90" applyFont="1" applyFill="1" applyBorder="1">
      <alignment/>
      <protection/>
    </xf>
    <xf numFmtId="0" fontId="32" fillId="0" borderId="19" xfId="90" applyFont="1" applyFill="1" applyBorder="1">
      <alignment/>
      <protection/>
    </xf>
    <xf numFmtId="0" fontId="32" fillId="0" borderId="20" xfId="90" applyFont="1" applyFill="1" applyBorder="1" applyAlignment="1">
      <alignment horizontal="center" wrapText="1"/>
      <protection/>
    </xf>
    <xf numFmtId="0" fontId="35" fillId="0" borderId="20" xfId="0" applyFont="1" applyFill="1" applyBorder="1" applyAlignment="1">
      <alignment horizontal="center" wrapText="1"/>
    </xf>
    <xf numFmtId="0" fontId="35" fillId="0" borderId="31" xfId="0" applyFont="1" applyFill="1" applyBorder="1" applyAlignment="1">
      <alignment horizontal="center" wrapText="1"/>
    </xf>
    <xf numFmtId="0" fontId="33" fillId="0" borderId="21" xfId="90" applyFont="1" applyFill="1" applyBorder="1" applyAlignment="1">
      <alignment horizontal="right"/>
      <protection/>
    </xf>
    <xf numFmtId="0" fontId="32" fillId="0" borderId="22" xfId="90" applyFont="1" applyFill="1" applyBorder="1">
      <alignment/>
      <protection/>
    </xf>
    <xf numFmtId="3" fontId="33" fillId="0" borderId="22" xfId="90" applyNumberFormat="1" applyFont="1" applyFill="1" applyBorder="1" applyAlignment="1">
      <alignment horizontal="left"/>
      <protection/>
    </xf>
    <xf numFmtId="3" fontId="33" fillId="0" borderId="22" xfId="90" applyNumberFormat="1" applyFont="1" applyFill="1" applyBorder="1">
      <alignment/>
      <protection/>
    </xf>
    <xf numFmtId="3" fontId="33" fillId="0" borderId="32" xfId="90" applyNumberFormat="1" applyFont="1" applyFill="1" applyBorder="1">
      <alignment/>
      <protection/>
    </xf>
    <xf numFmtId="0" fontId="32" fillId="0" borderId="23" xfId="90" applyFont="1" applyFill="1" applyBorder="1">
      <alignment/>
      <protection/>
    </xf>
    <xf numFmtId="0" fontId="33" fillId="0" borderId="24" xfId="90" applyFont="1" applyFill="1" applyBorder="1">
      <alignment/>
      <protection/>
    </xf>
    <xf numFmtId="3" fontId="32" fillId="0" borderId="24" xfId="90" applyNumberFormat="1" applyFont="1" applyFill="1" applyBorder="1">
      <alignment/>
      <protection/>
    </xf>
    <xf numFmtId="3" fontId="32" fillId="0" borderId="33" xfId="90" applyNumberFormat="1" applyFont="1" applyFill="1" applyBorder="1">
      <alignment/>
      <protection/>
    </xf>
    <xf numFmtId="0" fontId="33" fillId="0" borderId="23" xfId="90" applyFont="1" applyFill="1" applyBorder="1" applyAlignment="1">
      <alignment horizontal="right"/>
      <protection/>
    </xf>
    <xf numFmtId="0" fontId="32" fillId="0" borderId="24" xfId="90" applyFont="1" applyFill="1" applyBorder="1">
      <alignment/>
      <protection/>
    </xf>
    <xf numFmtId="3" fontId="33" fillId="0" borderId="24" xfId="90" applyNumberFormat="1" applyFont="1" applyFill="1" applyBorder="1" applyAlignment="1">
      <alignment horizontal="left"/>
      <protection/>
    </xf>
    <xf numFmtId="3" fontId="33" fillId="0" borderId="24" xfId="90" applyNumberFormat="1" applyFont="1" applyFill="1" applyBorder="1">
      <alignment/>
      <protection/>
    </xf>
    <xf numFmtId="3" fontId="33" fillId="0" borderId="33" xfId="90" applyNumberFormat="1" applyFont="1" applyFill="1" applyBorder="1">
      <alignment/>
      <protection/>
    </xf>
    <xf numFmtId="3" fontId="32" fillId="0" borderId="26" xfId="90" applyNumberFormat="1" applyFont="1" applyFill="1" applyBorder="1">
      <alignment/>
      <protection/>
    </xf>
    <xf numFmtId="3" fontId="32" fillId="0" borderId="34" xfId="90" applyNumberFormat="1" applyFont="1" applyFill="1" applyBorder="1">
      <alignment/>
      <protection/>
    </xf>
    <xf numFmtId="0" fontId="32" fillId="0" borderId="20" xfId="90" applyFont="1" applyFill="1" applyBorder="1" applyAlignment="1">
      <alignment horizontal="center"/>
      <protection/>
    </xf>
    <xf numFmtId="3" fontId="32" fillId="0" borderId="20" xfId="90" applyNumberFormat="1" applyFont="1" applyFill="1" applyBorder="1">
      <alignment/>
      <protection/>
    </xf>
    <xf numFmtId="3" fontId="32" fillId="0" borderId="31" xfId="90" applyNumberFormat="1" applyFont="1" applyFill="1" applyBorder="1">
      <alignment/>
      <protection/>
    </xf>
    <xf numFmtId="0" fontId="32" fillId="0" borderId="19" xfId="90" applyFont="1" applyFill="1" applyBorder="1" applyAlignment="1">
      <alignment wrapText="1"/>
      <protection/>
    </xf>
    <xf numFmtId="0" fontId="33" fillId="0" borderId="21" xfId="90" applyFont="1" applyFill="1" applyBorder="1">
      <alignment/>
      <protection/>
    </xf>
    <xf numFmtId="0" fontId="33" fillId="0" borderId="22" xfId="90" applyFont="1" applyFill="1" applyBorder="1">
      <alignment/>
      <protection/>
    </xf>
    <xf numFmtId="3" fontId="33" fillId="0" borderId="33" xfId="90" applyNumberFormat="1" applyFont="1" applyFill="1" applyBorder="1" applyAlignment="1">
      <alignment horizontal="left"/>
      <protection/>
    </xf>
    <xf numFmtId="0" fontId="33" fillId="0" borderId="23" xfId="90" applyFont="1" applyFill="1" applyBorder="1">
      <alignment/>
      <protection/>
    </xf>
    <xf numFmtId="0" fontId="33" fillId="0" borderId="23" xfId="90" applyFont="1" applyFill="1" applyBorder="1" applyAlignment="1">
      <alignment wrapText="1"/>
      <protection/>
    </xf>
    <xf numFmtId="2" fontId="33" fillId="0" borderId="21" xfId="90" applyNumberFormat="1" applyFont="1" applyFill="1" applyBorder="1" applyAlignment="1">
      <alignment wrapText="1"/>
      <protection/>
    </xf>
    <xf numFmtId="2" fontId="33" fillId="0" borderId="22" xfId="90" applyNumberFormat="1" applyFont="1" applyFill="1" applyBorder="1" applyAlignment="1">
      <alignment wrapText="1"/>
      <protection/>
    </xf>
    <xf numFmtId="2" fontId="33" fillId="0" borderId="23" xfId="90" applyNumberFormat="1" applyFont="1" applyFill="1" applyBorder="1" applyAlignment="1">
      <alignment horizontal="right" wrapText="1"/>
      <protection/>
    </xf>
    <xf numFmtId="2" fontId="33" fillId="0" borderId="24" xfId="90" applyNumberFormat="1" applyFont="1" applyFill="1" applyBorder="1" applyAlignment="1">
      <alignment wrapText="1"/>
      <protection/>
    </xf>
    <xf numFmtId="0" fontId="36" fillId="0" borderId="24" xfId="90" applyFont="1" applyFill="1" applyBorder="1">
      <alignment/>
      <protection/>
    </xf>
    <xf numFmtId="0" fontId="33" fillId="0" borderId="23" xfId="90" applyFont="1" applyFill="1" applyBorder="1" applyAlignment="1">
      <alignment horizontal="right" wrapText="1"/>
      <protection/>
    </xf>
    <xf numFmtId="3" fontId="33" fillId="0" borderId="24" xfId="90" applyNumberFormat="1" applyFont="1" applyFill="1" applyBorder="1" applyAlignment="1">
      <alignment horizontal="center"/>
      <protection/>
    </xf>
    <xf numFmtId="0" fontId="33" fillId="0" borderId="23" xfId="90" applyFont="1" applyFill="1" applyBorder="1" applyAlignment="1">
      <alignment horizontal="center"/>
      <protection/>
    </xf>
    <xf numFmtId="0" fontId="33" fillId="0" borderId="25" xfId="90" applyFont="1" applyFill="1" applyBorder="1" applyAlignment="1">
      <alignment horizontal="right" wrapText="1"/>
      <protection/>
    </xf>
    <xf numFmtId="0" fontId="37" fillId="0" borderId="26" xfId="90" applyFont="1" applyFill="1" applyBorder="1">
      <alignment/>
      <protection/>
    </xf>
    <xf numFmtId="0" fontId="33" fillId="0" borderId="26" xfId="90" applyFont="1" applyFill="1" applyBorder="1" applyAlignment="1">
      <alignment horizontal="left"/>
      <protection/>
    </xf>
    <xf numFmtId="3" fontId="33" fillId="0" borderId="26" xfId="90" applyNumberFormat="1" applyFont="1" applyFill="1" applyBorder="1" applyAlignment="1">
      <alignment horizontal="left"/>
      <protection/>
    </xf>
    <xf numFmtId="3" fontId="33" fillId="0" borderId="34" xfId="90" applyNumberFormat="1" applyFont="1" applyFill="1" applyBorder="1" applyAlignment="1">
      <alignment horizontal="left"/>
      <protection/>
    </xf>
    <xf numFmtId="0" fontId="32" fillId="0" borderId="27" xfId="90" applyFont="1" applyFill="1" applyBorder="1">
      <alignment/>
      <protection/>
    </xf>
    <xf numFmtId="0" fontId="32" fillId="0" borderId="28" xfId="90" applyFont="1" applyFill="1" applyBorder="1" applyAlignment="1">
      <alignment horizontal="center"/>
      <protection/>
    </xf>
    <xf numFmtId="3" fontId="32" fillId="0" borderId="28" xfId="90" applyNumberFormat="1" applyFont="1" applyFill="1" applyBorder="1">
      <alignment/>
      <protection/>
    </xf>
    <xf numFmtId="3" fontId="32" fillId="0" borderId="35" xfId="90" applyNumberFormat="1" applyFont="1" applyFill="1" applyBorder="1">
      <alignment/>
      <protection/>
    </xf>
    <xf numFmtId="0" fontId="33" fillId="0" borderId="24" xfId="90" applyFont="1" applyFill="1" applyBorder="1" applyAlignment="1">
      <alignment horizontal="center"/>
      <protection/>
    </xf>
    <xf numFmtId="0" fontId="32" fillId="0" borderId="21" xfId="90" applyFont="1" applyFill="1" applyBorder="1" applyAlignment="1">
      <alignment wrapText="1"/>
      <protection/>
    </xf>
    <xf numFmtId="3" fontId="32" fillId="0" borderId="22" xfId="90" applyNumberFormat="1" applyFont="1" applyFill="1" applyBorder="1">
      <alignment/>
      <protection/>
    </xf>
    <xf numFmtId="0" fontId="32" fillId="0" borderId="24" xfId="90" applyFont="1" applyFill="1" applyBorder="1" applyAlignment="1">
      <alignment horizontal="right"/>
      <protection/>
    </xf>
    <xf numFmtId="0" fontId="32" fillId="0" borderId="23" xfId="90" applyFont="1" applyFill="1" applyBorder="1" applyAlignment="1">
      <alignment wrapText="1"/>
      <protection/>
    </xf>
    <xf numFmtId="0" fontId="34" fillId="0" borderId="23" xfId="0" applyFont="1" applyFill="1" applyBorder="1" applyAlignment="1">
      <alignment horizontal="right"/>
    </xf>
    <xf numFmtId="0" fontId="32" fillId="0" borderId="24" xfId="90" applyFont="1" applyFill="1" applyBorder="1" applyAlignment="1">
      <alignment horizontal="center"/>
      <protection/>
    </xf>
    <xf numFmtId="3" fontId="34" fillId="0" borderId="24" xfId="0" applyNumberFormat="1" applyFont="1" applyFill="1" applyBorder="1" applyAlignment="1">
      <alignment horizontal="left"/>
    </xf>
    <xf numFmtId="0" fontId="34" fillId="0" borderId="23" xfId="0" applyFont="1" applyFill="1" applyBorder="1" applyAlignment="1">
      <alignment horizontal="right" wrapText="1"/>
    </xf>
    <xf numFmtId="0" fontId="33" fillId="0" borderId="25" xfId="90" applyFont="1" applyFill="1" applyBorder="1" applyAlignment="1">
      <alignment horizontal="right"/>
      <protection/>
    </xf>
    <xf numFmtId="0" fontId="33" fillId="0" borderId="21" xfId="90" applyFont="1" applyFill="1" applyBorder="1" applyAlignment="1">
      <alignment horizontal="right" wrapText="1"/>
      <protection/>
    </xf>
    <xf numFmtId="0" fontId="32" fillId="0" borderId="22" xfId="90" applyFont="1" applyFill="1" applyBorder="1" applyAlignment="1">
      <alignment horizontal="center"/>
      <protection/>
    </xf>
    <xf numFmtId="3" fontId="32" fillId="0" borderId="22" xfId="90" applyNumberFormat="1" applyFont="1" applyFill="1" applyBorder="1" applyAlignment="1">
      <alignment horizontal="center"/>
      <protection/>
    </xf>
    <xf numFmtId="3" fontId="33" fillId="0" borderId="32" xfId="90" applyNumberFormat="1" applyFont="1" applyFill="1" applyBorder="1" applyAlignment="1">
      <alignment horizontal="left"/>
      <protection/>
    </xf>
    <xf numFmtId="3" fontId="32" fillId="0" borderId="24" xfId="90" applyNumberFormat="1" applyFont="1" applyFill="1" applyBorder="1" applyAlignment="1">
      <alignment horizontal="center"/>
      <protection/>
    </xf>
    <xf numFmtId="0" fontId="32" fillId="0" borderId="26" xfId="90" applyFont="1" applyFill="1" applyBorder="1" applyAlignment="1">
      <alignment horizontal="center"/>
      <protection/>
    </xf>
    <xf numFmtId="3" fontId="32" fillId="0" borderId="26" xfId="90" applyNumberFormat="1" applyFont="1" applyFill="1" applyBorder="1" applyAlignment="1">
      <alignment horizontal="center"/>
      <protection/>
    </xf>
    <xf numFmtId="3" fontId="32" fillId="0" borderId="20" xfId="90" applyNumberFormat="1" applyFont="1" applyFill="1" applyBorder="1" applyAlignment="1">
      <alignment horizontal="center"/>
      <protection/>
    </xf>
    <xf numFmtId="0" fontId="32" fillId="0" borderId="25" xfId="90" applyFont="1" applyFill="1" applyBorder="1" applyAlignment="1">
      <alignment horizontal="left" wrapText="1"/>
      <protection/>
    </xf>
    <xf numFmtId="3" fontId="32" fillId="0" borderId="26" xfId="90" applyNumberFormat="1" applyFont="1" applyFill="1" applyBorder="1" applyAlignment="1">
      <alignment horizontal="right"/>
      <protection/>
    </xf>
    <xf numFmtId="3" fontId="32" fillId="0" borderId="34" xfId="90" applyNumberFormat="1" applyFont="1" applyFill="1" applyBorder="1" applyAlignment="1">
      <alignment horizontal="right"/>
      <protection/>
    </xf>
    <xf numFmtId="0" fontId="32" fillId="0" borderId="19" xfId="90" applyFont="1" applyFill="1" applyBorder="1" applyAlignment="1">
      <alignment horizontal="left" wrapText="1"/>
      <protection/>
    </xf>
    <xf numFmtId="3" fontId="32" fillId="0" borderId="20" xfId="90" applyNumberFormat="1" applyFont="1" applyFill="1" applyBorder="1" applyAlignment="1">
      <alignment horizontal="right"/>
      <protection/>
    </xf>
    <xf numFmtId="3" fontId="32" fillId="0" borderId="31" xfId="90" applyNumberFormat="1" applyFont="1" applyFill="1" applyBorder="1" applyAlignment="1">
      <alignment horizontal="right"/>
      <protection/>
    </xf>
    <xf numFmtId="0" fontId="32" fillId="0" borderId="20" xfId="90" applyFont="1" applyFill="1" applyBorder="1">
      <alignment/>
      <protection/>
    </xf>
    <xf numFmtId="0" fontId="32" fillId="0" borderId="22" xfId="90" applyFont="1" applyFill="1" applyBorder="1" applyAlignment="1">
      <alignment horizontal="right"/>
      <protection/>
    </xf>
    <xf numFmtId="0" fontId="33" fillId="0" borderId="22" xfId="90" applyFont="1" applyFill="1" applyBorder="1" applyAlignment="1">
      <alignment horizontal="right"/>
      <protection/>
    </xf>
    <xf numFmtId="0" fontId="33" fillId="0" borderId="37" xfId="90" applyFont="1" applyFill="1" applyBorder="1" applyAlignment="1">
      <alignment horizontal="right"/>
      <protection/>
    </xf>
    <xf numFmtId="0" fontId="33" fillId="0" borderId="38" xfId="90" applyFont="1" applyFill="1" applyBorder="1">
      <alignment/>
      <protection/>
    </xf>
    <xf numFmtId="3" fontId="33" fillId="0" borderId="38" xfId="90" applyNumberFormat="1" applyFont="1" applyFill="1" applyBorder="1" applyAlignment="1">
      <alignment horizontal="left"/>
      <protection/>
    </xf>
    <xf numFmtId="3" fontId="33" fillId="0" borderId="39" xfId="90" applyNumberFormat="1" applyFont="1" applyFill="1" applyBorder="1" applyAlignment="1">
      <alignment horizontal="left"/>
      <protection/>
    </xf>
    <xf numFmtId="0" fontId="33" fillId="0" borderId="27" xfId="90" applyFont="1" applyFill="1" applyBorder="1" applyAlignment="1">
      <alignment horizontal="right" wrapText="1"/>
      <protection/>
    </xf>
    <xf numFmtId="0" fontId="33" fillId="0" borderId="28" xfId="90" applyFont="1" applyFill="1" applyBorder="1">
      <alignment/>
      <protection/>
    </xf>
    <xf numFmtId="3" fontId="33" fillId="0" borderId="28" xfId="90" applyNumberFormat="1" applyFont="1" applyFill="1" applyBorder="1" applyAlignment="1">
      <alignment horizontal="left"/>
      <protection/>
    </xf>
    <xf numFmtId="3" fontId="33" fillId="0" borderId="35" xfId="90" applyNumberFormat="1" applyFont="1" applyFill="1" applyBorder="1" applyAlignment="1">
      <alignment horizontal="left"/>
      <protection/>
    </xf>
    <xf numFmtId="0" fontId="33" fillId="0" borderId="27" xfId="90" applyFont="1" applyFill="1" applyBorder="1" applyAlignment="1">
      <alignment horizontal="left" wrapText="1"/>
      <protection/>
    </xf>
    <xf numFmtId="3" fontId="33" fillId="0" borderId="28" xfId="90" applyNumberFormat="1" applyFont="1" applyFill="1" applyBorder="1" applyAlignment="1">
      <alignment horizontal="right"/>
      <protection/>
    </xf>
    <xf numFmtId="0" fontId="33" fillId="0" borderId="32" xfId="90" applyFont="1" applyFill="1" applyBorder="1" applyAlignment="1">
      <alignment horizontal="right"/>
      <protection/>
    </xf>
    <xf numFmtId="0" fontId="33" fillId="0" borderId="37" xfId="90" applyFont="1" applyFill="1" applyBorder="1" applyAlignment="1">
      <alignment wrapText="1"/>
      <protection/>
    </xf>
    <xf numFmtId="0" fontId="32" fillId="0" borderId="38" xfId="90" applyFont="1" applyFill="1" applyBorder="1" applyAlignment="1">
      <alignment horizontal="right"/>
      <protection/>
    </xf>
    <xf numFmtId="0" fontId="33" fillId="0" borderId="38" xfId="90" applyFont="1" applyFill="1" applyBorder="1" applyAlignment="1">
      <alignment horizontal="right"/>
      <protection/>
    </xf>
    <xf numFmtId="0" fontId="33" fillId="0" borderId="39" xfId="90" applyFont="1" applyFill="1" applyBorder="1" applyAlignment="1">
      <alignment horizontal="right"/>
      <protection/>
    </xf>
    <xf numFmtId="0" fontId="33" fillId="0" borderId="37" xfId="90" applyFont="1" applyFill="1" applyBorder="1" applyAlignment="1">
      <alignment horizontal="center"/>
      <protection/>
    </xf>
    <xf numFmtId="3" fontId="33" fillId="0" borderId="38" xfId="90" applyNumberFormat="1" applyFont="1" applyFill="1" applyBorder="1" applyAlignment="1">
      <alignment horizontal="center"/>
      <protection/>
    </xf>
    <xf numFmtId="0" fontId="33" fillId="0" borderId="0" xfId="90" applyFont="1">
      <alignment/>
      <protection/>
    </xf>
    <xf numFmtId="3" fontId="33" fillId="0" borderId="0" xfId="90" applyNumberFormat="1" applyFont="1">
      <alignment/>
      <protection/>
    </xf>
    <xf numFmtId="0" fontId="34" fillId="0" borderId="19" xfId="90" applyFont="1" applyFill="1" applyBorder="1" applyAlignment="1">
      <alignment horizontal="center" vertical="center" wrapText="1"/>
      <protection/>
    </xf>
    <xf numFmtId="0" fontId="34" fillId="0" borderId="20" xfId="90" applyFont="1" applyFill="1" applyBorder="1" applyAlignment="1">
      <alignment horizontal="center" vertical="center" wrapText="1"/>
      <protection/>
    </xf>
    <xf numFmtId="0" fontId="34" fillId="0" borderId="31" xfId="90" applyFont="1" applyFill="1" applyBorder="1" applyAlignment="1">
      <alignment horizontal="center" vertical="center" wrapText="1"/>
      <protection/>
    </xf>
    <xf numFmtId="0" fontId="34" fillId="0" borderId="21" xfId="90" applyFont="1" applyFill="1" applyBorder="1">
      <alignment/>
      <protection/>
    </xf>
    <xf numFmtId="3" fontId="34" fillId="0" borderId="22" xfId="90" applyNumberFormat="1" applyFont="1" applyFill="1" applyBorder="1" applyAlignment="1">
      <alignment horizontal="center"/>
      <protection/>
    </xf>
    <xf numFmtId="3" fontId="34" fillId="0" borderId="32" xfId="90" applyNumberFormat="1" applyFont="1" applyFill="1" applyBorder="1" applyAlignment="1">
      <alignment horizontal="center"/>
      <protection/>
    </xf>
    <xf numFmtId="0" fontId="34" fillId="0" borderId="23" xfId="90" applyFont="1" applyFill="1" applyBorder="1">
      <alignment/>
      <protection/>
    </xf>
    <xf numFmtId="3" fontId="34" fillId="0" borderId="24" xfId="90" applyNumberFormat="1" applyFont="1" applyFill="1" applyBorder="1" applyAlignment="1">
      <alignment horizontal="center"/>
      <protection/>
    </xf>
    <xf numFmtId="3" fontId="34" fillId="0" borderId="33" xfId="90" applyNumberFormat="1" applyFont="1" applyFill="1" applyBorder="1" applyAlignment="1">
      <alignment horizontal="center"/>
      <protection/>
    </xf>
    <xf numFmtId="0" fontId="34" fillId="0" borderId="23" xfId="90" applyFont="1" applyFill="1" applyBorder="1" applyAlignment="1">
      <alignment wrapText="1"/>
      <protection/>
    </xf>
    <xf numFmtId="0" fontId="34" fillId="0" borderId="27" xfId="90" applyFont="1" applyFill="1" applyBorder="1">
      <alignment/>
      <protection/>
    </xf>
    <xf numFmtId="3" fontId="34" fillId="0" borderId="28" xfId="90" applyNumberFormat="1" applyFont="1" applyFill="1" applyBorder="1" applyAlignment="1">
      <alignment horizontal="center"/>
      <protection/>
    </xf>
    <xf numFmtId="3" fontId="34" fillId="0" borderId="35" xfId="90" applyNumberFormat="1" applyFont="1" applyFill="1" applyBorder="1" applyAlignment="1">
      <alignment horizontal="center"/>
      <protection/>
    </xf>
    <xf numFmtId="0" fontId="34" fillId="0" borderId="37" xfId="90" applyFont="1" applyFill="1" applyBorder="1">
      <alignment/>
      <protection/>
    </xf>
    <xf numFmtId="3" fontId="34" fillId="0" borderId="38" xfId="90" applyNumberFormat="1" applyFont="1" applyFill="1" applyBorder="1" applyAlignment="1">
      <alignment horizontal="center"/>
      <protection/>
    </xf>
    <xf numFmtId="3" fontId="34" fillId="0" borderId="39" xfId="90" applyNumberFormat="1" applyFont="1" applyFill="1" applyBorder="1" applyAlignment="1">
      <alignment horizontal="center"/>
      <protection/>
    </xf>
    <xf numFmtId="0" fontId="27" fillId="0" borderId="24" xfId="90" applyFont="1" applyFill="1" applyBorder="1" applyAlignment="1">
      <alignment horizontal="right" vertical="center" wrapText="1"/>
      <protection/>
    </xf>
    <xf numFmtId="0" fontId="26" fillId="0" borderId="24" xfId="90" applyFont="1" applyFill="1" applyBorder="1" applyAlignment="1">
      <alignment vertical="center" wrapText="1"/>
      <protection/>
    </xf>
    <xf numFmtId="0" fontId="0" fillId="0" borderId="0" xfId="91">
      <alignment/>
      <protection/>
    </xf>
    <xf numFmtId="0" fontId="38" fillId="0" borderId="0" xfId="91" applyFont="1">
      <alignment/>
      <protection/>
    </xf>
    <xf numFmtId="0" fontId="0" fillId="55" borderId="0" xfId="91" applyFill="1">
      <alignment/>
      <protection/>
    </xf>
    <xf numFmtId="0" fontId="39" fillId="0" borderId="19" xfId="91" applyFont="1" applyFill="1" applyBorder="1" applyAlignment="1">
      <alignment horizontal="center" wrapText="1"/>
      <protection/>
    </xf>
    <xf numFmtId="0" fontId="39" fillId="0" borderId="20" xfId="91" applyFont="1" applyFill="1" applyBorder="1" applyAlignment="1">
      <alignment horizontal="center" vertical="center" wrapText="1"/>
      <protection/>
    </xf>
    <xf numFmtId="49" fontId="42" fillId="0" borderId="23" xfId="91" applyNumberFormat="1" applyFont="1" applyFill="1" applyBorder="1" applyAlignment="1">
      <alignment wrapText="1"/>
      <protection/>
    </xf>
    <xf numFmtId="0" fontId="42" fillId="0" borderId="24" xfId="91" applyFont="1" applyFill="1" applyBorder="1" applyAlignment="1">
      <alignment wrapText="1"/>
      <protection/>
    </xf>
    <xf numFmtId="3" fontId="42" fillId="0" borderId="24" xfId="91" applyNumberFormat="1" applyFont="1" applyFill="1" applyBorder="1" applyAlignment="1">
      <alignment horizontal="right" wrapText="1"/>
      <protection/>
    </xf>
    <xf numFmtId="3" fontId="43" fillId="0" borderId="24" xfId="91" applyNumberFormat="1" applyFont="1" applyFill="1" applyBorder="1" applyAlignment="1">
      <alignment horizontal="right" wrapText="1"/>
      <protection/>
    </xf>
    <xf numFmtId="49" fontId="42" fillId="0" borderId="23" xfId="91" applyNumberFormat="1" applyFont="1" applyFill="1" applyBorder="1">
      <alignment/>
      <protection/>
    </xf>
    <xf numFmtId="3" fontId="42" fillId="0" borderId="24" xfId="91" applyNumberFormat="1" applyFont="1" applyFill="1" applyBorder="1" applyAlignment="1">
      <alignment wrapText="1"/>
      <protection/>
    </xf>
    <xf numFmtId="0" fontId="39" fillId="0" borderId="24" xfId="91" applyFont="1" applyFill="1" applyBorder="1" applyAlignment="1">
      <alignment wrapText="1"/>
      <protection/>
    </xf>
    <xf numFmtId="3" fontId="39" fillId="0" borderId="24" xfId="91" applyNumberFormat="1" applyFont="1" applyFill="1" applyBorder="1" applyAlignment="1">
      <alignment horizontal="right" wrapText="1"/>
      <protection/>
    </xf>
    <xf numFmtId="49" fontId="42" fillId="0" borderId="25" xfId="91" applyNumberFormat="1" applyFont="1" applyFill="1" applyBorder="1">
      <alignment/>
      <protection/>
    </xf>
    <xf numFmtId="0" fontId="39" fillId="0" borderId="26" xfId="91" applyFont="1" applyFill="1" applyBorder="1" applyAlignment="1">
      <alignment wrapText="1"/>
      <protection/>
    </xf>
    <xf numFmtId="3" fontId="39" fillId="0" borderId="26" xfId="91" applyNumberFormat="1" applyFont="1" applyFill="1" applyBorder="1" applyAlignment="1">
      <alignment wrapText="1"/>
      <protection/>
    </xf>
    <xf numFmtId="3" fontId="39" fillId="0" borderId="26" xfId="91" applyNumberFormat="1" applyFont="1" applyFill="1" applyBorder="1" applyAlignment="1">
      <alignment horizontal="right" wrapText="1"/>
      <protection/>
    </xf>
    <xf numFmtId="3" fontId="39" fillId="0" borderId="20" xfId="91" applyNumberFormat="1" applyFont="1" applyFill="1" applyBorder="1" applyAlignment="1">
      <alignment horizontal="right" wrapText="1"/>
      <protection/>
    </xf>
    <xf numFmtId="0" fontId="39" fillId="0" borderId="31" xfId="91" applyFont="1" applyFill="1" applyBorder="1" applyAlignment="1">
      <alignment horizontal="center" vertical="center" wrapText="1"/>
      <protection/>
    </xf>
    <xf numFmtId="3" fontId="42" fillId="0" borderId="33" xfId="91" applyNumberFormat="1" applyFont="1" applyFill="1" applyBorder="1" applyAlignment="1">
      <alignment horizontal="right" wrapText="1"/>
      <protection/>
    </xf>
    <xf numFmtId="3" fontId="39" fillId="0" borderId="33" xfId="91" applyNumberFormat="1" applyFont="1" applyFill="1" applyBorder="1" applyAlignment="1">
      <alignment horizontal="right" wrapText="1"/>
      <protection/>
    </xf>
    <xf numFmtId="3" fontId="39" fillId="0" borderId="34" xfId="91" applyNumberFormat="1" applyFont="1" applyFill="1" applyBorder="1" applyAlignment="1">
      <alignment horizontal="right" wrapText="1"/>
      <protection/>
    </xf>
    <xf numFmtId="3" fontId="39" fillId="0" borderId="31" xfId="91" applyNumberFormat="1" applyFont="1" applyFill="1" applyBorder="1" applyAlignment="1">
      <alignment horizontal="right" wrapText="1"/>
      <protection/>
    </xf>
    <xf numFmtId="3" fontId="27" fillId="0" borderId="26" xfId="90" applyNumberFormat="1" applyFont="1" applyFill="1" applyBorder="1" applyAlignment="1">
      <alignment horizontal="left"/>
      <protection/>
    </xf>
    <xf numFmtId="3" fontId="27" fillId="0" borderId="22" xfId="90" applyNumberFormat="1" applyFont="1" applyFill="1" applyBorder="1" applyAlignment="1">
      <alignment horizontal="left"/>
      <protection/>
    </xf>
    <xf numFmtId="0" fontId="26" fillId="0" borderId="19" xfId="90" applyFont="1" applyFill="1" applyBorder="1" applyAlignment="1">
      <alignment horizontal="center" vertical="center" wrapText="1"/>
      <protection/>
    </xf>
    <xf numFmtId="0" fontId="26" fillId="0" borderId="20" xfId="90" applyFont="1" applyFill="1" applyBorder="1" applyAlignment="1">
      <alignment horizontal="center" vertical="center" wrapText="1"/>
      <protection/>
    </xf>
    <xf numFmtId="0" fontId="26" fillId="0" borderId="31" xfId="90" applyFont="1" applyFill="1" applyBorder="1" applyAlignment="1">
      <alignment horizontal="center" vertical="center" wrapText="1"/>
      <protection/>
    </xf>
    <xf numFmtId="0" fontId="26" fillId="0" borderId="30" xfId="90" applyFont="1" applyFill="1" applyBorder="1" applyAlignment="1">
      <alignment horizontal="center"/>
      <protection/>
    </xf>
    <xf numFmtId="0" fontId="26" fillId="0" borderId="36" xfId="90" applyFont="1" applyFill="1" applyBorder="1" applyAlignment="1">
      <alignment horizontal="center"/>
      <protection/>
    </xf>
    <xf numFmtId="0" fontId="32" fillId="0" borderId="27" xfId="90" applyFont="1" applyFill="1" applyBorder="1" applyAlignment="1">
      <alignment horizontal="center" vertical="center" wrapText="1"/>
      <protection/>
    </xf>
    <xf numFmtId="0" fontId="32" fillId="0" borderId="28" xfId="90" applyFont="1" applyFill="1" applyBorder="1" applyAlignment="1">
      <alignment horizontal="center" vertical="center" wrapText="1"/>
      <protection/>
    </xf>
    <xf numFmtId="0" fontId="32" fillId="0" borderId="35" xfId="90" applyFont="1" applyFill="1" applyBorder="1" applyAlignment="1">
      <alignment horizontal="center" vertical="center" wrapText="1"/>
      <protection/>
    </xf>
    <xf numFmtId="0" fontId="33" fillId="0" borderId="23" xfId="90" applyFont="1" applyFill="1" applyBorder="1" applyAlignment="1">
      <alignment horizontal="center" wrapText="1"/>
      <protection/>
    </xf>
    <xf numFmtId="0" fontId="33" fillId="0" borderId="24" xfId="90" applyFont="1" applyFill="1" applyBorder="1" applyAlignment="1">
      <alignment horizontal="center" wrapText="1"/>
      <protection/>
    </xf>
    <xf numFmtId="0" fontId="33" fillId="0" borderId="33" xfId="90" applyFont="1" applyFill="1" applyBorder="1" applyAlignment="1">
      <alignment horizontal="center" wrapText="1"/>
      <protection/>
    </xf>
    <xf numFmtId="0" fontId="32" fillId="0" borderId="26" xfId="90" applyFont="1" applyFill="1" applyBorder="1" applyAlignment="1">
      <alignment horizontal="center" wrapText="1"/>
      <protection/>
    </xf>
    <xf numFmtId="0" fontId="34" fillId="0" borderId="26" xfId="0" applyFont="1" applyFill="1" applyBorder="1" applyAlignment="1">
      <alignment/>
    </xf>
    <xf numFmtId="0" fontId="34" fillId="0" borderId="34" xfId="0" applyFont="1" applyFill="1" applyBorder="1" applyAlignment="1">
      <alignment/>
    </xf>
    <xf numFmtId="0" fontId="39" fillId="0" borderId="40" xfId="91" applyFont="1" applyFill="1" applyBorder="1" applyAlignment="1">
      <alignment horizontal="center" vertical="center"/>
      <protection/>
    </xf>
    <xf numFmtId="0" fontId="39" fillId="0" borderId="41" xfId="91" applyFont="1" applyFill="1" applyBorder="1" applyAlignment="1">
      <alignment horizontal="center" vertical="center"/>
      <protection/>
    </xf>
    <xf numFmtId="0" fontId="39" fillId="0" borderId="42" xfId="91" applyFont="1" applyFill="1" applyBorder="1" applyAlignment="1">
      <alignment horizontal="center" vertical="center"/>
      <protection/>
    </xf>
    <xf numFmtId="0" fontId="40" fillId="0" borderId="41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0" fontId="41" fillId="0" borderId="21" xfId="91" applyFont="1" applyFill="1" applyBorder="1" applyAlignment="1">
      <alignment wrapText="1"/>
      <protection/>
    </xf>
    <xf numFmtId="0" fontId="41" fillId="0" borderId="22" xfId="91" applyFont="1" applyFill="1" applyBorder="1" applyAlignment="1">
      <alignment wrapText="1"/>
      <protection/>
    </xf>
    <xf numFmtId="0" fontId="41" fillId="0" borderId="32" xfId="91" applyFont="1" applyFill="1" applyBorder="1" applyAlignment="1">
      <alignment wrapText="1"/>
      <protection/>
    </xf>
    <xf numFmtId="0" fontId="39" fillId="0" borderId="19" xfId="91" applyFont="1" applyFill="1" applyBorder="1" applyAlignment="1">
      <alignment wrapText="1"/>
      <protection/>
    </xf>
    <xf numFmtId="0" fontId="39" fillId="0" borderId="20" xfId="91" applyFont="1" applyFill="1" applyBorder="1" applyAlignment="1">
      <alignment wrapText="1"/>
      <protection/>
    </xf>
    <xf numFmtId="0" fontId="35" fillId="0" borderId="19" xfId="90" applyFont="1" applyBorder="1" applyAlignment="1">
      <alignment horizontal="center"/>
      <protection/>
    </xf>
    <xf numFmtId="0" fontId="35" fillId="0" borderId="20" xfId="90" applyFont="1" applyBorder="1" applyAlignment="1">
      <alignment horizontal="center"/>
      <protection/>
    </xf>
    <xf numFmtId="0" fontId="35" fillId="0" borderId="31" xfId="90" applyFont="1" applyBorder="1" applyAlignment="1">
      <alignment horizontal="center"/>
      <protection/>
    </xf>
    <xf numFmtId="0" fontId="34" fillId="0" borderId="21" xfId="90" applyFont="1" applyBorder="1" applyAlignment="1">
      <alignment horizontal="center" wrapText="1"/>
      <protection/>
    </xf>
    <xf numFmtId="0" fontId="34" fillId="0" borderId="22" xfId="90" applyFont="1" applyBorder="1" applyAlignment="1">
      <alignment horizontal="center" wrapText="1"/>
      <protection/>
    </xf>
    <xf numFmtId="0" fontId="34" fillId="0" borderId="32" xfId="90" applyFont="1" applyBorder="1" applyAlignment="1">
      <alignment horizontal="center" wrapText="1"/>
      <protection/>
    </xf>
    <xf numFmtId="0" fontId="35" fillId="0" borderId="25" xfId="90" applyFont="1" applyBorder="1" applyAlignment="1">
      <alignment horizontal="center" wrapText="1"/>
      <protection/>
    </xf>
    <xf numFmtId="0" fontId="33" fillId="0" borderId="26" xfId="90" applyFont="1" applyBorder="1" applyAlignment="1">
      <alignment horizontal="center" wrapText="1"/>
      <protection/>
    </xf>
    <xf numFmtId="0" fontId="33" fillId="0" borderId="34" xfId="90" applyFont="1" applyBorder="1" applyAlignment="1">
      <alignment horizontal="center" wrapText="1"/>
      <protection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 2" xfId="90"/>
    <cellStyle name="Normál_7. sz. m.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="40" zoomScaleNormal="40" zoomScaleSheetLayoutView="40" zoomScalePageLayoutView="0" workbookViewId="0" topLeftCell="A1">
      <selection activeCell="C42" sqref="C42"/>
    </sheetView>
  </sheetViews>
  <sheetFormatPr defaultColWidth="9.140625" defaultRowHeight="15"/>
  <cols>
    <col min="1" max="1" width="117.8515625" style="2" customWidth="1"/>
    <col min="2" max="2" width="26.140625" style="2" customWidth="1"/>
    <col min="3" max="3" width="42.421875" style="2" customWidth="1"/>
    <col min="4" max="4" width="42.7109375" style="2" customWidth="1"/>
    <col min="5" max="5" width="34.421875" style="2" customWidth="1"/>
    <col min="6" max="6" width="39.140625" style="2" customWidth="1"/>
    <col min="7" max="7" width="39.8515625" style="2" customWidth="1"/>
    <col min="8" max="8" width="38.7109375" style="2" customWidth="1"/>
    <col min="9" max="9" width="11.140625" style="2" customWidth="1"/>
    <col min="10" max="11" width="10.140625" style="2" customWidth="1"/>
    <col min="12" max="12" width="8.57421875" style="2" customWidth="1"/>
    <col min="13" max="15" width="30.421875" style="2" customWidth="1"/>
    <col min="16" max="16384" width="9.140625" style="2" customWidth="1"/>
  </cols>
  <sheetData>
    <row r="1" spans="1:15" s="8" customFormat="1" ht="98.25" customHeight="1" thickBot="1">
      <c r="A1" s="259" t="s">
        <v>189</v>
      </c>
      <c r="B1" s="260"/>
      <c r="C1" s="260"/>
      <c r="D1" s="260"/>
      <c r="E1" s="260"/>
      <c r="F1" s="260"/>
      <c r="G1" s="260"/>
      <c r="H1" s="261"/>
      <c r="I1" s="6"/>
      <c r="J1" s="7"/>
      <c r="K1" s="7"/>
      <c r="L1" s="7"/>
      <c r="M1" s="7"/>
      <c r="N1" s="7"/>
      <c r="O1" s="7"/>
    </row>
    <row r="2" spans="1:15" s="8" customFormat="1" ht="36.75" thickBot="1">
      <c r="A2" s="94" t="s">
        <v>106</v>
      </c>
      <c r="B2" s="95"/>
      <c r="C2" s="262"/>
      <c r="D2" s="262"/>
      <c r="E2" s="262"/>
      <c r="F2" s="262"/>
      <c r="G2" s="262"/>
      <c r="H2" s="263"/>
      <c r="I2" s="7"/>
      <c r="J2" s="9"/>
      <c r="K2" s="10"/>
      <c r="L2" s="9"/>
      <c r="M2" s="11"/>
      <c r="N2" s="9"/>
      <c r="O2" s="9"/>
    </row>
    <row r="3" spans="1:14" s="8" customFormat="1" ht="72.75" thickBot="1">
      <c r="A3" s="28" t="s">
        <v>10</v>
      </c>
      <c r="B3" s="29" t="s">
        <v>11</v>
      </c>
      <c r="C3" s="29" t="s">
        <v>167</v>
      </c>
      <c r="D3" s="29" t="s">
        <v>181</v>
      </c>
      <c r="E3" s="29" t="s">
        <v>168</v>
      </c>
      <c r="F3" s="29" t="s">
        <v>182</v>
      </c>
      <c r="G3" s="29" t="s">
        <v>169</v>
      </c>
      <c r="H3" s="96" t="s">
        <v>183</v>
      </c>
      <c r="I3" s="9"/>
      <c r="J3" s="9"/>
      <c r="K3" s="9"/>
      <c r="L3" s="11"/>
      <c r="M3" s="9"/>
      <c r="N3" s="9"/>
    </row>
    <row r="4" spans="1:14" s="8" customFormat="1" ht="72">
      <c r="A4" s="30" t="s">
        <v>12</v>
      </c>
      <c r="B4" s="31"/>
      <c r="C4" s="32">
        <v>9623</v>
      </c>
      <c r="D4" s="32">
        <v>10937</v>
      </c>
      <c r="E4" s="32">
        <v>9623</v>
      </c>
      <c r="F4" s="32">
        <v>10937</v>
      </c>
      <c r="G4" s="33"/>
      <c r="H4" s="97"/>
      <c r="I4" s="9"/>
      <c r="J4" s="9"/>
      <c r="K4" s="9"/>
      <c r="L4" s="11"/>
      <c r="M4" s="9"/>
      <c r="N4" s="9"/>
    </row>
    <row r="5" spans="1:14" s="8" customFormat="1" ht="108">
      <c r="A5" s="34" t="s">
        <v>13</v>
      </c>
      <c r="B5" s="35"/>
      <c r="C5" s="36">
        <v>5623</v>
      </c>
      <c r="D5" s="257">
        <v>10937</v>
      </c>
      <c r="E5" s="36">
        <v>5623</v>
      </c>
      <c r="F5" s="257">
        <v>10937</v>
      </c>
      <c r="G5" s="37"/>
      <c r="H5" s="98"/>
      <c r="I5" s="9"/>
      <c r="J5" s="9"/>
      <c r="K5" s="9"/>
      <c r="L5" s="11"/>
      <c r="M5" s="9"/>
      <c r="N5" s="9"/>
    </row>
    <row r="6" spans="1:14" s="8" customFormat="1" ht="54.75" customHeight="1">
      <c r="A6" s="34" t="s">
        <v>14</v>
      </c>
      <c r="B6" s="35"/>
      <c r="C6" s="36">
        <v>4000</v>
      </c>
      <c r="D6" s="258"/>
      <c r="E6" s="36">
        <v>4000</v>
      </c>
      <c r="F6" s="258"/>
      <c r="G6" s="37"/>
      <c r="H6" s="98"/>
      <c r="I6" s="9"/>
      <c r="J6" s="9"/>
      <c r="K6" s="9"/>
      <c r="L6" s="11"/>
      <c r="M6" s="9"/>
      <c r="N6" s="9"/>
    </row>
    <row r="7" spans="1:14" s="8" customFormat="1" ht="72">
      <c r="A7" s="38" t="s">
        <v>15</v>
      </c>
      <c r="B7" s="39"/>
      <c r="C7" s="40">
        <v>1914</v>
      </c>
      <c r="D7" s="40">
        <v>2153</v>
      </c>
      <c r="E7" s="40">
        <v>1914</v>
      </c>
      <c r="F7" s="40">
        <v>2153</v>
      </c>
      <c r="G7" s="41"/>
      <c r="H7" s="99"/>
      <c r="I7" s="9"/>
      <c r="J7" s="9"/>
      <c r="K7" s="9"/>
      <c r="L7" s="11"/>
      <c r="M7" s="9"/>
      <c r="N7" s="9"/>
    </row>
    <row r="8" spans="1:14" s="8" customFormat="1" ht="36">
      <c r="A8" s="42" t="s">
        <v>16</v>
      </c>
      <c r="B8" s="39"/>
      <c r="C8" s="36">
        <v>600</v>
      </c>
      <c r="D8" s="257">
        <v>2153</v>
      </c>
      <c r="E8" s="36">
        <v>600</v>
      </c>
      <c r="F8" s="257">
        <v>2153</v>
      </c>
      <c r="G8" s="41"/>
      <c r="H8" s="99"/>
      <c r="I8" s="9"/>
      <c r="J8" s="9"/>
      <c r="K8" s="9"/>
      <c r="L8" s="11"/>
      <c r="M8" s="9"/>
      <c r="N8" s="9"/>
    </row>
    <row r="9" spans="1:14" s="8" customFormat="1" ht="36">
      <c r="A9" s="42" t="s">
        <v>17</v>
      </c>
      <c r="B9" s="39"/>
      <c r="C9" s="36">
        <v>1314</v>
      </c>
      <c r="D9" s="258"/>
      <c r="E9" s="36">
        <v>1314</v>
      </c>
      <c r="F9" s="258"/>
      <c r="G9" s="41"/>
      <c r="H9" s="99"/>
      <c r="I9" s="9"/>
      <c r="J9" s="9"/>
      <c r="K9" s="9"/>
      <c r="L9" s="11"/>
      <c r="M9" s="9"/>
      <c r="N9" s="9"/>
    </row>
    <row r="10" spans="1:14" s="8" customFormat="1" ht="72">
      <c r="A10" s="43" t="s">
        <v>18</v>
      </c>
      <c r="B10" s="39"/>
      <c r="C10" s="40">
        <v>512</v>
      </c>
      <c r="D10" s="40">
        <v>512</v>
      </c>
      <c r="E10" s="40">
        <v>512</v>
      </c>
      <c r="F10" s="40">
        <v>512</v>
      </c>
      <c r="G10" s="44"/>
      <c r="H10" s="100"/>
      <c r="I10" s="9"/>
      <c r="J10" s="10"/>
      <c r="K10" s="9"/>
      <c r="L10" s="11"/>
      <c r="M10" s="9"/>
      <c r="N10" s="9"/>
    </row>
    <row r="11" spans="1:14" s="8" customFormat="1" ht="72">
      <c r="A11" s="43" t="s">
        <v>171</v>
      </c>
      <c r="B11" s="39"/>
      <c r="C11" s="45">
        <v>135</v>
      </c>
      <c r="D11" s="45">
        <v>148</v>
      </c>
      <c r="E11" s="45">
        <v>135</v>
      </c>
      <c r="F11" s="45">
        <v>148</v>
      </c>
      <c r="G11" s="45"/>
      <c r="H11" s="101"/>
      <c r="I11" s="12"/>
      <c r="J11" s="12"/>
      <c r="K11" s="12"/>
      <c r="L11" s="12"/>
      <c r="M11" s="12"/>
      <c r="N11" s="12"/>
    </row>
    <row r="12" spans="1:14" s="8" customFormat="1" ht="36">
      <c r="A12" s="43" t="s">
        <v>116</v>
      </c>
      <c r="B12" s="39"/>
      <c r="C12" s="45">
        <v>2682</v>
      </c>
      <c r="D12" s="45">
        <v>439</v>
      </c>
      <c r="E12" s="45">
        <v>2682</v>
      </c>
      <c r="F12" s="45">
        <v>439</v>
      </c>
      <c r="G12" s="45"/>
      <c r="H12" s="101"/>
      <c r="I12" s="12"/>
      <c r="J12" s="12"/>
      <c r="K12" s="12"/>
      <c r="L12" s="12"/>
      <c r="M12" s="12"/>
      <c r="N12" s="12"/>
    </row>
    <row r="13" spans="1:14" s="8" customFormat="1" ht="36">
      <c r="A13" s="42" t="s">
        <v>172</v>
      </c>
      <c r="B13" s="39"/>
      <c r="C13" s="45"/>
      <c r="D13" s="36">
        <v>244</v>
      </c>
      <c r="E13" s="45"/>
      <c r="F13" s="36">
        <v>244</v>
      </c>
      <c r="G13" s="45"/>
      <c r="H13" s="101"/>
      <c r="I13" s="12"/>
      <c r="J13" s="12"/>
      <c r="K13" s="12"/>
      <c r="L13" s="12"/>
      <c r="M13" s="12"/>
      <c r="N13" s="12"/>
    </row>
    <row r="14" spans="1:14" s="8" customFormat="1" ht="36">
      <c r="A14" s="42" t="s">
        <v>173</v>
      </c>
      <c r="B14" s="39"/>
      <c r="C14" s="45"/>
      <c r="D14" s="36">
        <v>195</v>
      </c>
      <c r="E14" s="45"/>
      <c r="F14" s="36">
        <v>195</v>
      </c>
      <c r="G14" s="45"/>
      <c r="H14" s="101"/>
      <c r="I14" s="12"/>
      <c r="J14" s="12"/>
      <c r="K14" s="12"/>
      <c r="L14" s="12"/>
      <c r="M14" s="12"/>
      <c r="N14" s="12"/>
    </row>
    <row r="15" spans="1:14" s="8" customFormat="1" ht="72">
      <c r="A15" s="42" t="s">
        <v>118</v>
      </c>
      <c r="B15" s="39"/>
      <c r="C15" s="36">
        <v>370</v>
      </c>
      <c r="D15" s="36"/>
      <c r="E15" s="36">
        <v>370</v>
      </c>
      <c r="F15" s="36"/>
      <c r="G15" s="45"/>
      <c r="H15" s="101"/>
      <c r="I15" s="12"/>
      <c r="J15" s="12"/>
      <c r="K15" s="12"/>
      <c r="L15" s="12"/>
      <c r="M15" s="12"/>
      <c r="N15" s="12"/>
    </row>
    <row r="16" spans="1:14" s="8" customFormat="1" ht="36">
      <c r="A16" s="46" t="s">
        <v>117</v>
      </c>
      <c r="B16" s="47"/>
      <c r="C16" s="36">
        <v>2312</v>
      </c>
      <c r="D16" s="36"/>
      <c r="E16" s="36">
        <v>2312</v>
      </c>
      <c r="F16" s="36"/>
      <c r="G16" s="45"/>
      <c r="H16" s="101"/>
      <c r="I16" s="12"/>
      <c r="J16" s="12"/>
      <c r="K16" s="12"/>
      <c r="L16" s="12"/>
      <c r="M16" s="12"/>
      <c r="N16" s="12"/>
    </row>
    <row r="17" spans="1:14" s="8" customFormat="1" ht="36">
      <c r="A17" s="48" t="s">
        <v>93</v>
      </c>
      <c r="B17" s="49"/>
      <c r="C17" s="50">
        <f>SUM(C4,C7,C10,C11,C12)</f>
        <v>14866</v>
      </c>
      <c r="D17" s="50">
        <v>14189</v>
      </c>
      <c r="E17" s="50">
        <f>SUM(C17)</f>
        <v>14866</v>
      </c>
      <c r="F17" s="50">
        <v>14189</v>
      </c>
      <c r="G17" s="51"/>
      <c r="H17" s="102"/>
      <c r="I17" s="12"/>
      <c r="J17" s="12"/>
      <c r="K17" s="12"/>
      <c r="L17" s="12"/>
      <c r="M17" s="12"/>
      <c r="N17" s="12"/>
    </row>
    <row r="18" spans="1:14" s="8" customFormat="1" ht="36">
      <c r="A18" s="52" t="s">
        <v>174</v>
      </c>
      <c r="B18" s="53"/>
      <c r="C18" s="54"/>
      <c r="D18" s="58">
        <v>370</v>
      </c>
      <c r="E18" s="54"/>
      <c r="F18" s="58">
        <v>370</v>
      </c>
      <c r="G18" s="55"/>
      <c r="H18" s="103"/>
      <c r="I18" s="12"/>
      <c r="J18" s="12"/>
      <c r="K18" s="12"/>
      <c r="L18" s="12"/>
      <c r="M18" s="12"/>
      <c r="N18" s="12"/>
    </row>
    <row r="19" spans="1:14" s="8" customFormat="1" ht="72.75" thickBot="1">
      <c r="A19" s="56" t="s">
        <v>19</v>
      </c>
      <c r="B19" s="57"/>
      <c r="C19" s="58">
        <v>2084</v>
      </c>
      <c r="D19" s="58">
        <v>5445</v>
      </c>
      <c r="E19" s="58">
        <v>2084</v>
      </c>
      <c r="F19" s="58">
        <v>5445</v>
      </c>
      <c r="G19" s="58"/>
      <c r="H19" s="104"/>
      <c r="I19" s="12"/>
      <c r="J19" s="12"/>
      <c r="K19" s="12"/>
      <c r="L19" s="12"/>
      <c r="M19" s="12"/>
      <c r="N19" s="12"/>
    </row>
    <row r="20" spans="1:14" s="8" customFormat="1" ht="72.75" thickBot="1">
      <c r="A20" s="59" t="s">
        <v>94</v>
      </c>
      <c r="B20" s="29" t="s">
        <v>20</v>
      </c>
      <c r="C20" s="60">
        <f>SUM(C17:C19)</f>
        <v>16950</v>
      </c>
      <c r="D20" s="60">
        <v>20004</v>
      </c>
      <c r="E20" s="60">
        <f>SUM(C20)</f>
        <v>16950</v>
      </c>
      <c r="F20" s="60">
        <v>20004</v>
      </c>
      <c r="G20" s="61"/>
      <c r="H20" s="105"/>
      <c r="I20" s="12"/>
      <c r="J20" s="12"/>
      <c r="K20" s="12"/>
      <c r="L20" s="12"/>
      <c r="M20" s="12"/>
      <c r="N20" s="12"/>
    </row>
    <row r="21" spans="1:14" s="8" customFormat="1" ht="72">
      <c r="A21" s="30" t="s">
        <v>125</v>
      </c>
      <c r="B21" s="62"/>
      <c r="C21" s="63">
        <v>3455</v>
      </c>
      <c r="D21" s="63">
        <v>3455</v>
      </c>
      <c r="E21" s="64"/>
      <c r="F21" s="64"/>
      <c r="G21" s="63">
        <v>3455</v>
      </c>
      <c r="H21" s="106">
        <v>3455</v>
      </c>
      <c r="I21" s="12"/>
      <c r="J21" s="12"/>
      <c r="K21" s="12"/>
      <c r="L21" s="12"/>
      <c r="M21" s="12"/>
      <c r="N21" s="12"/>
    </row>
    <row r="22" spans="1:14" s="8" customFormat="1" ht="36">
      <c r="A22" s="42" t="s">
        <v>126</v>
      </c>
      <c r="B22" s="65"/>
      <c r="C22" s="36">
        <v>2549</v>
      </c>
      <c r="D22" s="36">
        <v>2549</v>
      </c>
      <c r="E22" s="66"/>
      <c r="F22" s="66"/>
      <c r="G22" s="36">
        <v>2549</v>
      </c>
      <c r="H22" s="107">
        <v>2549</v>
      </c>
      <c r="I22" s="12"/>
      <c r="J22" s="12"/>
      <c r="K22" s="12"/>
      <c r="L22" s="12"/>
      <c r="M22" s="12"/>
      <c r="N22" s="12"/>
    </row>
    <row r="23" spans="1:14" s="8" customFormat="1" ht="36.75" thickBot="1">
      <c r="A23" s="67" t="s">
        <v>127</v>
      </c>
      <c r="B23" s="68"/>
      <c r="C23" s="69">
        <v>906</v>
      </c>
      <c r="D23" s="69">
        <v>906</v>
      </c>
      <c r="E23" s="70"/>
      <c r="F23" s="70"/>
      <c r="G23" s="69">
        <v>906</v>
      </c>
      <c r="H23" s="108">
        <v>906</v>
      </c>
      <c r="I23" s="12"/>
      <c r="J23" s="12"/>
      <c r="K23" s="12"/>
      <c r="L23" s="12"/>
      <c r="M23" s="12"/>
      <c r="N23" s="12"/>
    </row>
    <row r="24" spans="1:14" s="8" customFormat="1" ht="72.75" thickBot="1">
      <c r="A24" s="59" t="s">
        <v>128</v>
      </c>
      <c r="B24" s="29" t="s">
        <v>129</v>
      </c>
      <c r="C24" s="60">
        <v>3455</v>
      </c>
      <c r="D24" s="60">
        <v>3455</v>
      </c>
      <c r="E24" s="60"/>
      <c r="F24" s="60"/>
      <c r="G24" s="60">
        <v>3455</v>
      </c>
      <c r="H24" s="109">
        <v>3455</v>
      </c>
      <c r="I24" s="12"/>
      <c r="J24" s="12"/>
      <c r="K24" s="12"/>
      <c r="L24" s="12"/>
      <c r="M24" s="12"/>
      <c r="N24" s="12"/>
    </row>
    <row r="25" spans="1:14" s="8" customFormat="1" ht="36">
      <c r="A25" s="91" t="s">
        <v>130</v>
      </c>
      <c r="B25" s="92"/>
      <c r="C25" s="75">
        <v>225</v>
      </c>
      <c r="D25" s="75">
        <v>290</v>
      </c>
      <c r="E25" s="75">
        <v>225</v>
      </c>
      <c r="F25" s="75">
        <v>290</v>
      </c>
      <c r="G25" s="93"/>
      <c r="H25" s="110"/>
      <c r="I25" s="12"/>
      <c r="J25" s="12"/>
      <c r="K25" s="12"/>
      <c r="L25" s="12"/>
      <c r="M25" s="12"/>
      <c r="N25" s="12"/>
    </row>
    <row r="26" spans="1:14" s="8" customFormat="1" ht="36">
      <c r="A26" s="232" t="s">
        <v>22</v>
      </c>
      <c r="B26" s="39"/>
      <c r="C26" s="36">
        <v>3050</v>
      </c>
      <c r="D26" s="36">
        <v>3125</v>
      </c>
      <c r="E26" s="36">
        <v>3050</v>
      </c>
      <c r="F26" s="36">
        <v>3125</v>
      </c>
      <c r="G26" s="66"/>
      <c r="H26" s="66"/>
      <c r="I26" s="13"/>
      <c r="J26" s="13"/>
      <c r="K26" s="13"/>
      <c r="L26" s="12"/>
      <c r="M26" s="12"/>
      <c r="N26" s="12"/>
    </row>
    <row r="27" spans="1:14" s="8" customFormat="1" ht="36">
      <c r="A27" s="233" t="s">
        <v>21</v>
      </c>
      <c r="B27" s="72"/>
      <c r="C27" s="66">
        <v>3275</v>
      </c>
      <c r="D27" s="66">
        <v>3415</v>
      </c>
      <c r="E27" s="66">
        <v>3275</v>
      </c>
      <c r="F27" s="66">
        <v>3415</v>
      </c>
      <c r="G27" s="66"/>
      <c r="H27" s="66"/>
      <c r="I27" s="13"/>
      <c r="J27" s="13"/>
      <c r="K27" s="13"/>
      <c r="L27" s="12"/>
      <c r="M27" s="12"/>
      <c r="N27" s="12"/>
    </row>
    <row r="28" spans="1:14" s="8" customFormat="1" ht="59.25" customHeight="1">
      <c r="A28" s="42" t="s">
        <v>151</v>
      </c>
      <c r="B28" s="72"/>
      <c r="C28" s="36">
        <v>2100</v>
      </c>
      <c r="D28" s="36">
        <v>3000</v>
      </c>
      <c r="E28" s="36">
        <v>2100</v>
      </c>
      <c r="F28" s="36">
        <v>3000</v>
      </c>
      <c r="G28" s="66"/>
      <c r="H28" s="111"/>
      <c r="I28" s="13"/>
      <c r="J28" s="13"/>
      <c r="K28" s="13"/>
      <c r="L28" s="12"/>
      <c r="M28" s="12"/>
      <c r="N28" s="12"/>
    </row>
    <row r="29" spans="1:14" s="8" customFormat="1" ht="35.25" customHeight="1">
      <c r="A29" s="42" t="s">
        <v>152</v>
      </c>
      <c r="B29" s="39"/>
      <c r="C29" s="36">
        <v>1000</v>
      </c>
      <c r="D29" s="36">
        <v>1000</v>
      </c>
      <c r="E29" s="36">
        <v>1000</v>
      </c>
      <c r="F29" s="36">
        <v>1000</v>
      </c>
      <c r="G29" s="45"/>
      <c r="H29" s="101"/>
      <c r="I29" s="13"/>
      <c r="J29" s="13"/>
      <c r="K29" s="13"/>
      <c r="L29" s="12"/>
      <c r="M29" s="12"/>
      <c r="N29" s="12"/>
    </row>
    <row r="30" spans="1:14" s="8" customFormat="1" ht="72.75" thickBot="1">
      <c r="A30" s="116" t="s">
        <v>153</v>
      </c>
      <c r="B30" s="117"/>
      <c r="C30" s="118">
        <v>300</v>
      </c>
      <c r="D30" s="118">
        <v>200</v>
      </c>
      <c r="E30" s="118">
        <v>300</v>
      </c>
      <c r="F30" s="118">
        <v>200</v>
      </c>
      <c r="G30" s="119"/>
      <c r="H30" s="120"/>
      <c r="I30" s="12"/>
      <c r="J30" s="12"/>
      <c r="K30" s="12"/>
      <c r="L30" s="12"/>
      <c r="M30" s="12"/>
      <c r="N30" s="12"/>
    </row>
    <row r="31" spans="1:14" s="8" customFormat="1" ht="36.75" thickBot="1">
      <c r="A31" s="89" t="s">
        <v>95</v>
      </c>
      <c r="B31" s="90"/>
      <c r="C31" s="60">
        <v>3400</v>
      </c>
      <c r="D31" s="60">
        <v>4200</v>
      </c>
      <c r="E31" s="60">
        <v>3400</v>
      </c>
      <c r="F31" s="60">
        <v>4200</v>
      </c>
      <c r="G31" s="61"/>
      <c r="H31" s="105"/>
      <c r="I31" s="12"/>
      <c r="J31" s="12"/>
      <c r="K31" s="12"/>
      <c r="L31" s="12"/>
      <c r="M31" s="12"/>
      <c r="N31" s="12"/>
    </row>
    <row r="32" spans="1:14" s="8" customFormat="1" ht="36">
      <c r="A32" s="73" t="s">
        <v>24</v>
      </c>
      <c r="B32" s="74"/>
      <c r="C32" s="75">
        <v>20</v>
      </c>
      <c r="D32" s="75"/>
      <c r="E32" s="75">
        <v>20</v>
      </c>
      <c r="F32" s="75"/>
      <c r="G32" s="76"/>
      <c r="H32" s="112"/>
      <c r="I32" s="12"/>
      <c r="J32" s="12"/>
      <c r="K32" s="12"/>
      <c r="L32" s="12"/>
      <c r="M32" s="12"/>
      <c r="N32" s="12"/>
    </row>
    <row r="33" spans="1:14" s="8" customFormat="1" ht="36">
      <c r="A33" s="77" t="s">
        <v>25</v>
      </c>
      <c r="B33" s="78"/>
      <c r="C33" s="36">
        <v>150</v>
      </c>
      <c r="D33" s="36">
        <v>220</v>
      </c>
      <c r="E33" s="36">
        <v>150</v>
      </c>
      <c r="F33" s="36">
        <v>220</v>
      </c>
      <c r="G33" s="45"/>
      <c r="H33" s="101"/>
      <c r="I33" s="12"/>
      <c r="J33" s="12"/>
      <c r="K33" s="12"/>
      <c r="L33" s="12"/>
      <c r="M33" s="12"/>
      <c r="N33" s="12"/>
    </row>
    <row r="34" spans="1:14" s="8" customFormat="1" ht="36">
      <c r="A34" s="77" t="s">
        <v>26</v>
      </c>
      <c r="B34" s="78"/>
      <c r="C34" s="36">
        <v>135</v>
      </c>
      <c r="D34" s="36">
        <v>130</v>
      </c>
      <c r="E34" s="36">
        <v>135</v>
      </c>
      <c r="F34" s="36">
        <v>130</v>
      </c>
      <c r="G34" s="45"/>
      <c r="H34" s="101"/>
      <c r="I34" s="12"/>
      <c r="J34" s="12"/>
      <c r="K34" s="12"/>
      <c r="L34" s="12"/>
      <c r="M34" s="12"/>
      <c r="N34" s="12"/>
    </row>
    <row r="35" spans="1:14" s="8" customFormat="1" ht="36.75" thickBot="1">
      <c r="A35" s="79" t="s">
        <v>23</v>
      </c>
      <c r="B35" s="80"/>
      <c r="C35" s="70">
        <v>305</v>
      </c>
      <c r="D35" s="70">
        <v>350</v>
      </c>
      <c r="E35" s="70">
        <f>SUM(E32:E34)</f>
        <v>305</v>
      </c>
      <c r="F35" s="70">
        <v>350</v>
      </c>
      <c r="G35" s="70"/>
      <c r="H35" s="113"/>
      <c r="I35" s="12"/>
      <c r="J35" s="12"/>
      <c r="K35" s="12"/>
      <c r="L35" s="12"/>
      <c r="M35" s="12"/>
      <c r="N35" s="12"/>
    </row>
    <row r="36" spans="1:14" s="8" customFormat="1" ht="36.75" thickBot="1">
      <c r="A36" s="59" t="s">
        <v>96</v>
      </c>
      <c r="B36" s="29" t="s">
        <v>27</v>
      </c>
      <c r="C36" s="60">
        <v>6980</v>
      </c>
      <c r="D36" s="60">
        <v>7965</v>
      </c>
      <c r="E36" s="60">
        <v>6980</v>
      </c>
      <c r="F36" s="60">
        <v>7965</v>
      </c>
      <c r="G36" s="61"/>
      <c r="H36" s="105"/>
      <c r="I36" s="12"/>
      <c r="J36" s="12"/>
      <c r="K36" s="12"/>
      <c r="L36" s="12"/>
      <c r="M36" s="12"/>
      <c r="N36" s="12"/>
    </row>
    <row r="37" spans="1:14" s="8" customFormat="1" ht="36">
      <c r="A37" s="30" t="s">
        <v>131</v>
      </c>
      <c r="B37" s="62"/>
      <c r="C37" s="63">
        <v>300</v>
      </c>
      <c r="D37" s="63">
        <v>246</v>
      </c>
      <c r="E37" s="63">
        <v>300</v>
      </c>
      <c r="F37" s="63">
        <v>246</v>
      </c>
      <c r="G37" s="63"/>
      <c r="H37" s="106"/>
      <c r="I37" s="12"/>
      <c r="J37" s="12"/>
      <c r="K37" s="12"/>
      <c r="L37" s="12"/>
      <c r="M37" s="12"/>
      <c r="N37" s="12"/>
    </row>
    <row r="38" spans="1:14" s="8" customFormat="1" ht="72">
      <c r="A38" s="43" t="s">
        <v>132</v>
      </c>
      <c r="B38" s="39"/>
      <c r="C38" s="45">
        <v>75</v>
      </c>
      <c r="D38" s="45">
        <v>57</v>
      </c>
      <c r="E38" s="45">
        <v>75</v>
      </c>
      <c r="F38" s="45">
        <v>57</v>
      </c>
      <c r="G38" s="45"/>
      <c r="H38" s="101"/>
      <c r="I38" s="12"/>
      <c r="J38" s="12"/>
      <c r="K38" s="12"/>
      <c r="L38" s="12"/>
      <c r="M38" s="12"/>
      <c r="N38" s="12"/>
    </row>
    <row r="39" spans="1:14" s="8" customFormat="1" ht="36">
      <c r="A39" s="43" t="s">
        <v>121</v>
      </c>
      <c r="B39" s="39"/>
      <c r="C39" s="45">
        <v>50</v>
      </c>
      <c r="D39" s="45"/>
      <c r="E39" s="45">
        <v>50</v>
      </c>
      <c r="F39" s="45"/>
      <c r="G39" s="45"/>
      <c r="H39" s="101"/>
      <c r="I39" s="12"/>
      <c r="J39" s="12"/>
      <c r="K39" s="12"/>
      <c r="L39" s="12"/>
      <c r="M39" s="12"/>
      <c r="N39" s="12"/>
    </row>
    <row r="40" spans="1:14" s="8" customFormat="1" ht="72">
      <c r="A40" s="43" t="s">
        <v>154</v>
      </c>
      <c r="B40" s="39"/>
      <c r="C40" s="45">
        <v>90</v>
      </c>
      <c r="D40" s="45">
        <v>110</v>
      </c>
      <c r="E40" s="45">
        <v>30</v>
      </c>
      <c r="F40" s="45">
        <v>110</v>
      </c>
      <c r="G40" s="45"/>
      <c r="H40" s="101"/>
      <c r="I40" s="12"/>
      <c r="J40" s="12"/>
      <c r="K40" s="12"/>
      <c r="L40" s="12"/>
      <c r="M40" s="12"/>
      <c r="N40" s="12"/>
    </row>
    <row r="41" spans="1:14" s="8" customFormat="1" ht="72">
      <c r="A41" s="43" t="s">
        <v>155</v>
      </c>
      <c r="B41" s="39"/>
      <c r="C41" s="45">
        <v>80</v>
      </c>
      <c r="D41" s="45">
        <v>500</v>
      </c>
      <c r="E41" s="45">
        <v>140</v>
      </c>
      <c r="F41" s="45">
        <v>500</v>
      </c>
      <c r="G41" s="45"/>
      <c r="H41" s="101"/>
      <c r="I41" s="12"/>
      <c r="J41" s="12"/>
      <c r="K41" s="12"/>
      <c r="L41" s="12"/>
      <c r="M41" s="12"/>
      <c r="N41" s="12"/>
    </row>
    <row r="42" spans="1:14" s="8" customFormat="1" ht="36">
      <c r="A42" s="43" t="s">
        <v>133</v>
      </c>
      <c r="B42" s="39"/>
      <c r="C42" s="45">
        <v>232</v>
      </c>
      <c r="D42" s="45">
        <v>125</v>
      </c>
      <c r="E42" s="45">
        <v>232</v>
      </c>
      <c r="F42" s="45">
        <v>125</v>
      </c>
      <c r="G42" s="45"/>
      <c r="H42" s="101"/>
      <c r="I42" s="12"/>
      <c r="J42" s="12"/>
      <c r="K42" s="12"/>
      <c r="L42" s="12"/>
      <c r="M42" s="12"/>
      <c r="N42" s="12"/>
    </row>
    <row r="43" spans="1:14" s="8" customFormat="1" ht="36.75" thickBot="1">
      <c r="A43" s="56" t="s">
        <v>28</v>
      </c>
      <c r="B43" s="57"/>
      <c r="C43" s="58">
        <v>30</v>
      </c>
      <c r="D43" s="58">
        <v>30</v>
      </c>
      <c r="E43" s="58">
        <v>30</v>
      </c>
      <c r="F43" s="58">
        <v>30</v>
      </c>
      <c r="G43" s="58"/>
      <c r="H43" s="104"/>
      <c r="I43" s="12"/>
      <c r="J43" s="12"/>
      <c r="K43" s="12"/>
      <c r="L43" s="12"/>
      <c r="M43" s="12"/>
      <c r="N43" s="12"/>
    </row>
    <row r="44" spans="1:14" s="8" customFormat="1" ht="36.75" thickBot="1">
      <c r="A44" s="59" t="s">
        <v>97</v>
      </c>
      <c r="B44" s="29" t="s">
        <v>29</v>
      </c>
      <c r="C44" s="60">
        <f>SUM(C37:C43)</f>
        <v>857</v>
      </c>
      <c r="D44" s="60">
        <v>1068</v>
      </c>
      <c r="E44" s="60">
        <f>SUM(C44)</f>
        <v>857</v>
      </c>
      <c r="F44" s="60">
        <v>1068</v>
      </c>
      <c r="G44" s="61"/>
      <c r="H44" s="105"/>
      <c r="I44" s="12"/>
      <c r="J44" s="12"/>
      <c r="K44" s="12"/>
      <c r="L44" s="12"/>
      <c r="M44" s="12"/>
      <c r="N44" s="12"/>
    </row>
    <row r="45" spans="1:14" s="8" customFormat="1" ht="36">
      <c r="A45" s="30" t="s">
        <v>134</v>
      </c>
      <c r="B45" s="62"/>
      <c r="C45" s="63">
        <v>1239</v>
      </c>
      <c r="D45" s="63">
        <v>2134</v>
      </c>
      <c r="E45" s="64"/>
      <c r="F45" s="64"/>
      <c r="G45" s="63">
        <v>1239</v>
      </c>
      <c r="H45" s="106">
        <v>2134</v>
      </c>
      <c r="I45" s="12"/>
      <c r="J45" s="12"/>
      <c r="K45" s="12"/>
      <c r="L45" s="12"/>
      <c r="M45" s="12"/>
      <c r="N45" s="12"/>
    </row>
    <row r="46" spans="1:14" s="8" customFormat="1" ht="72">
      <c r="A46" s="42" t="s">
        <v>163</v>
      </c>
      <c r="B46" s="65"/>
      <c r="C46" s="45"/>
      <c r="D46" s="36">
        <v>715</v>
      </c>
      <c r="E46" s="66"/>
      <c r="F46" s="66"/>
      <c r="G46" s="45"/>
      <c r="H46" s="107">
        <v>715</v>
      </c>
      <c r="I46" s="12"/>
      <c r="J46" s="12"/>
      <c r="K46" s="12"/>
      <c r="L46" s="12"/>
      <c r="M46" s="12"/>
      <c r="N46" s="12"/>
    </row>
    <row r="47" spans="1:14" s="8" customFormat="1" ht="72">
      <c r="A47" s="42" t="s">
        <v>150</v>
      </c>
      <c r="B47" s="65"/>
      <c r="C47" s="36">
        <v>1039</v>
      </c>
      <c r="D47" s="36">
        <v>1039</v>
      </c>
      <c r="E47" s="66"/>
      <c r="F47" s="66"/>
      <c r="G47" s="36">
        <v>1039</v>
      </c>
      <c r="H47" s="107">
        <v>1039</v>
      </c>
      <c r="I47" s="12"/>
      <c r="J47" s="12"/>
      <c r="K47" s="12"/>
      <c r="L47" s="12"/>
      <c r="M47" s="12"/>
      <c r="N47" s="12"/>
    </row>
    <row r="48" spans="1:14" s="8" customFormat="1" ht="36.75" thickBot="1">
      <c r="A48" s="67" t="s">
        <v>137</v>
      </c>
      <c r="B48" s="68"/>
      <c r="C48" s="69">
        <v>200</v>
      </c>
      <c r="D48" s="69">
        <v>380</v>
      </c>
      <c r="E48" s="70"/>
      <c r="F48" s="70"/>
      <c r="G48" s="69">
        <v>200</v>
      </c>
      <c r="H48" s="108">
        <v>380</v>
      </c>
      <c r="I48" s="12"/>
      <c r="J48" s="12"/>
      <c r="K48" s="12"/>
      <c r="L48" s="12"/>
      <c r="M48" s="12"/>
      <c r="N48" s="12"/>
    </row>
    <row r="49" spans="1:14" s="8" customFormat="1" ht="36.75" thickBot="1">
      <c r="A49" s="59" t="s">
        <v>136</v>
      </c>
      <c r="B49" s="29" t="s">
        <v>135</v>
      </c>
      <c r="C49" s="60">
        <v>1239</v>
      </c>
      <c r="D49" s="60">
        <v>2134</v>
      </c>
      <c r="E49" s="60"/>
      <c r="F49" s="60"/>
      <c r="G49" s="60">
        <v>1239</v>
      </c>
      <c r="H49" s="109">
        <v>2134</v>
      </c>
      <c r="I49" s="12"/>
      <c r="J49" s="12"/>
      <c r="K49" s="12"/>
      <c r="L49" s="12"/>
      <c r="M49" s="12"/>
      <c r="N49" s="12"/>
    </row>
    <row r="50" spans="1:14" s="8" customFormat="1" ht="68.25" customHeight="1" thickBot="1">
      <c r="A50" s="81" t="s">
        <v>119</v>
      </c>
      <c r="B50" s="82"/>
      <c r="C50" s="83">
        <v>101</v>
      </c>
      <c r="D50" s="83">
        <v>101</v>
      </c>
      <c r="E50" s="84"/>
      <c r="F50" s="84"/>
      <c r="G50" s="83">
        <v>101</v>
      </c>
      <c r="H50" s="114">
        <v>101</v>
      </c>
      <c r="I50" s="12"/>
      <c r="J50" s="12"/>
      <c r="K50" s="12"/>
      <c r="L50" s="12"/>
      <c r="M50" s="12"/>
      <c r="N50" s="12"/>
    </row>
    <row r="51" spans="1:14" s="8" customFormat="1" ht="36.75" thickBot="1">
      <c r="A51" s="59" t="s">
        <v>98</v>
      </c>
      <c r="B51" s="29" t="s">
        <v>30</v>
      </c>
      <c r="C51" s="60">
        <f>SUM(C50:C50)</f>
        <v>101</v>
      </c>
      <c r="D51" s="60">
        <v>101</v>
      </c>
      <c r="E51" s="60"/>
      <c r="F51" s="60"/>
      <c r="G51" s="60">
        <f>SUM(G50:G50)</f>
        <v>101</v>
      </c>
      <c r="H51" s="109">
        <v>101</v>
      </c>
      <c r="I51" s="12"/>
      <c r="J51" s="12"/>
      <c r="K51" s="12"/>
      <c r="L51" s="12"/>
      <c r="M51" s="12"/>
      <c r="N51" s="12"/>
    </row>
    <row r="52" spans="1:14" s="8" customFormat="1" ht="36.75" thickBot="1">
      <c r="A52" s="59" t="s">
        <v>99</v>
      </c>
      <c r="B52" s="29" t="s">
        <v>31</v>
      </c>
      <c r="C52" s="85">
        <f>C20+C24+C36+C44+C49+C51</f>
        <v>29582</v>
      </c>
      <c r="D52" s="85">
        <v>34727</v>
      </c>
      <c r="E52" s="85">
        <f>SUM(E44,E36,E20)</f>
        <v>24787</v>
      </c>
      <c r="F52" s="85">
        <v>29037</v>
      </c>
      <c r="G52" s="60">
        <f>SUM(G51,G49,G24)</f>
        <v>4795</v>
      </c>
      <c r="H52" s="109">
        <v>5690</v>
      </c>
      <c r="I52" s="12"/>
      <c r="J52" s="12"/>
      <c r="K52" s="12"/>
      <c r="L52" s="12"/>
      <c r="M52" s="12"/>
      <c r="N52" s="12"/>
    </row>
    <row r="53" spans="1:14" s="8" customFormat="1" ht="36">
      <c r="A53" s="30" t="s">
        <v>32</v>
      </c>
      <c r="B53" s="86"/>
      <c r="C53" s="71">
        <v>8908</v>
      </c>
      <c r="D53" s="71">
        <v>9041</v>
      </c>
      <c r="E53" s="71">
        <v>6114</v>
      </c>
      <c r="F53" s="71">
        <v>6247</v>
      </c>
      <c r="G53" s="71">
        <v>2794</v>
      </c>
      <c r="H53" s="115">
        <v>2794</v>
      </c>
      <c r="I53" s="12"/>
      <c r="J53" s="12"/>
      <c r="K53" s="12"/>
      <c r="L53" s="12"/>
      <c r="M53" s="12"/>
      <c r="N53" s="12"/>
    </row>
    <row r="54" spans="1:14" s="8" customFormat="1" ht="36.75" thickBot="1">
      <c r="A54" s="87" t="s">
        <v>33</v>
      </c>
      <c r="B54" s="88"/>
      <c r="C54" s="70">
        <f>C53</f>
        <v>8908</v>
      </c>
      <c r="D54" s="70">
        <v>9041</v>
      </c>
      <c r="E54" s="70">
        <f>SUM(E53)</f>
        <v>6114</v>
      </c>
      <c r="F54" s="70">
        <v>6247</v>
      </c>
      <c r="G54" s="70">
        <f>SUM(G53)</f>
        <v>2794</v>
      </c>
      <c r="H54" s="113">
        <v>2794</v>
      </c>
      <c r="I54" s="12"/>
      <c r="J54" s="12"/>
      <c r="K54" s="12"/>
      <c r="L54" s="12"/>
      <c r="M54" s="12"/>
      <c r="N54" s="12"/>
    </row>
    <row r="55" spans="1:14" s="8" customFormat="1" ht="36.75" thickBot="1">
      <c r="A55" s="59" t="s">
        <v>100</v>
      </c>
      <c r="B55" s="29" t="s">
        <v>34</v>
      </c>
      <c r="C55" s="60">
        <f>SUM(C54)</f>
        <v>8908</v>
      </c>
      <c r="D55" s="60">
        <v>9041</v>
      </c>
      <c r="E55" s="60">
        <f>SUM(E54)</f>
        <v>6114</v>
      </c>
      <c r="F55" s="60">
        <v>6247</v>
      </c>
      <c r="G55" s="60">
        <f>SUM(G54:G54)</f>
        <v>2794</v>
      </c>
      <c r="H55" s="109">
        <v>2794</v>
      </c>
      <c r="I55" s="12"/>
      <c r="J55" s="12"/>
      <c r="K55" s="12"/>
      <c r="L55" s="12"/>
      <c r="M55" s="12"/>
      <c r="N55" s="12"/>
    </row>
    <row r="56" spans="1:12" s="14" customFormat="1" ht="60" customHeight="1" thickBot="1">
      <c r="A56" s="89" t="s">
        <v>35</v>
      </c>
      <c r="B56" s="90"/>
      <c r="C56" s="60">
        <f>SUM(C52,C54)</f>
        <v>38490</v>
      </c>
      <c r="D56" s="60">
        <v>43768</v>
      </c>
      <c r="E56" s="60">
        <f>SUM(E52+E55)</f>
        <v>30901</v>
      </c>
      <c r="F56" s="60">
        <v>35284</v>
      </c>
      <c r="G56" s="60">
        <f>SUM(G52+G55)</f>
        <v>7589</v>
      </c>
      <c r="H56" s="109">
        <v>8484</v>
      </c>
      <c r="J56" s="15"/>
      <c r="K56" s="15"/>
      <c r="L56" s="15"/>
    </row>
    <row r="57" spans="11:13" ht="12.75">
      <c r="K57" s="3"/>
      <c r="L57" s="3"/>
      <c r="M57" s="3"/>
    </row>
    <row r="58" spans="11:13" ht="12.75">
      <c r="K58" s="3"/>
      <c r="L58" s="4"/>
      <c r="M58" s="3"/>
    </row>
    <row r="59" spans="11:13" ht="12.75">
      <c r="K59" s="3"/>
      <c r="L59" s="3"/>
      <c r="M59" s="3"/>
    </row>
    <row r="60" spans="11:13" ht="12.75">
      <c r="K60" s="3"/>
      <c r="L60" s="3"/>
      <c r="M60" s="3"/>
    </row>
    <row r="61" spans="5:13" ht="12.75">
      <c r="E61" s="5"/>
      <c r="F61" s="5"/>
      <c r="G61" s="5"/>
      <c r="H61" s="5"/>
      <c r="K61" s="3"/>
      <c r="L61" s="3"/>
      <c r="M61" s="3"/>
    </row>
    <row r="62" spans="11:13" ht="12.75">
      <c r="K62" s="3"/>
      <c r="L62" s="3"/>
      <c r="M62" s="3"/>
    </row>
    <row r="63" spans="11:13" ht="12.75">
      <c r="K63" s="3"/>
      <c r="L63" s="3"/>
      <c r="M63" s="3"/>
    </row>
    <row r="64" spans="11:13" ht="12.75">
      <c r="K64" s="3"/>
      <c r="L64" s="3"/>
      <c r="M64" s="3"/>
    </row>
    <row r="65" spans="11:13" ht="12.75">
      <c r="K65" s="3"/>
      <c r="L65" s="3"/>
      <c r="M65" s="3"/>
    </row>
  </sheetData>
  <sheetProtection/>
  <mergeCells count="6">
    <mergeCell ref="D8:D9"/>
    <mergeCell ref="F8:F9"/>
    <mergeCell ref="A1:H1"/>
    <mergeCell ref="C2:H2"/>
    <mergeCell ref="D5:D6"/>
    <mergeCell ref="F5:F6"/>
  </mergeCells>
  <printOptions horizontalCentered="1"/>
  <pageMargins left="0.15748031496062992" right="0.15748031496062992" top="0.29" bottom="0.15748031496062992" header="0.5511811023622047" footer="0.15748031496062992"/>
  <pageSetup fitToHeight="2" horizontalDpi="600" verticalDpi="600" orientation="landscape" paperSize="9" scale="37" r:id="rId1"/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view="pageBreakPreview" zoomScale="70" zoomScaleNormal="80" zoomScaleSheetLayoutView="70" zoomScalePageLayoutView="0" workbookViewId="0" topLeftCell="A1">
      <selection activeCell="A23" sqref="A23"/>
    </sheetView>
  </sheetViews>
  <sheetFormatPr defaultColWidth="9.140625" defaultRowHeight="15"/>
  <cols>
    <col min="1" max="1" width="76.28125" style="2" customWidth="1"/>
    <col min="2" max="2" width="8.421875" style="2" customWidth="1"/>
    <col min="3" max="3" width="36.28125" style="2" customWidth="1"/>
    <col min="4" max="4" width="37.28125" style="2" customWidth="1"/>
    <col min="5" max="5" width="34.421875" style="2" customWidth="1"/>
    <col min="6" max="6" width="35.8515625" style="2" customWidth="1"/>
    <col min="7" max="7" width="32.7109375" style="2" customWidth="1"/>
    <col min="8" max="8" width="32.00390625" style="2" customWidth="1"/>
    <col min="9" max="9" width="8.28125" style="2" customWidth="1"/>
    <col min="10" max="10" width="9.140625" style="2" customWidth="1"/>
    <col min="11" max="11" width="14.7109375" style="2" customWidth="1"/>
    <col min="12" max="16384" width="9.140625" style="2" customWidth="1"/>
  </cols>
  <sheetData>
    <row r="1" spans="1:9" s="1" customFormat="1" ht="44.25" customHeight="1">
      <c r="A1" s="264" t="s">
        <v>187</v>
      </c>
      <c r="B1" s="265"/>
      <c r="C1" s="265"/>
      <c r="D1" s="265"/>
      <c r="E1" s="265"/>
      <c r="F1" s="265"/>
      <c r="G1" s="265"/>
      <c r="H1" s="266"/>
      <c r="I1" s="16"/>
    </row>
    <row r="2" spans="1:9" s="1" customFormat="1" ht="15" customHeight="1">
      <c r="A2" s="267" t="s">
        <v>37</v>
      </c>
      <c r="B2" s="268"/>
      <c r="C2" s="268"/>
      <c r="D2" s="268"/>
      <c r="E2" s="268"/>
      <c r="F2" s="268"/>
      <c r="G2" s="268"/>
      <c r="H2" s="269"/>
      <c r="I2" s="16"/>
    </row>
    <row r="3" spans="1:9" s="1" customFormat="1" ht="19.5" thickBot="1">
      <c r="A3" s="122" t="s">
        <v>81</v>
      </c>
      <c r="B3" s="123"/>
      <c r="C3" s="270" t="s">
        <v>36</v>
      </c>
      <c r="D3" s="270"/>
      <c r="E3" s="271"/>
      <c r="F3" s="271"/>
      <c r="G3" s="271"/>
      <c r="H3" s="272"/>
      <c r="I3" s="17"/>
    </row>
    <row r="4" spans="1:9" s="1" customFormat="1" ht="57.75" customHeight="1" thickBot="1">
      <c r="A4" s="124" t="s">
        <v>80</v>
      </c>
      <c r="B4" s="125" t="s">
        <v>11</v>
      </c>
      <c r="C4" s="125" t="s">
        <v>170</v>
      </c>
      <c r="D4" s="125" t="s">
        <v>184</v>
      </c>
      <c r="E4" s="126" t="s">
        <v>168</v>
      </c>
      <c r="F4" s="126" t="s">
        <v>185</v>
      </c>
      <c r="G4" s="126" t="s">
        <v>169</v>
      </c>
      <c r="H4" s="127" t="s">
        <v>186</v>
      </c>
      <c r="I4" s="17"/>
    </row>
    <row r="5" spans="1:9" s="1" customFormat="1" ht="18.75">
      <c r="A5" s="128" t="s">
        <v>104</v>
      </c>
      <c r="B5" s="129"/>
      <c r="C5" s="130">
        <v>4097</v>
      </c>
      <c r="D5" s="130">
        <v>7295</v>
      </c>
      <c r="E5" s="130">
        <v>4097</v>
      </c>
      <c r="F5" s="130">
        <v>7295</v>
      </c>
      <c r="G5" s="131"/>
      <c r="H5" s="132"/>
      <c r="I5" s="17"/>
    </row>
    <row r="6" spans="1:9" s="1" customFormat="1" ht="18.75">
      <c r="A6" s="133" t="s">
        <v>82</v>
      </c>
      <c r="B6" s="134"/>
      <c r="C6" s="135">
        <f>SUM(C5:C5)</f>
        <v>4097</v>
      </c>
      <c r="D6" s="135">
        <v>7295</v>
      </c>
      <c r="E6" s="135">
        <f>SUM(E5:E5)</f>
        <v>4097</v>
      </c>
      <c r="F6" s="135">
        <v>7295</v>
      </c>
      <c r="G6" s="135"/>
      <c r="H6" s="136"/>
      <c r="I6" s="18"/>
    </row>
    <row r="7" spans="1:9" s="1" customFormat="1" ht="18.75">
      <c r="A7" s="137" t="s">
        <v>38</v>
      </c>
      <c r="B7" s="138"/>
      <c r="C7" s="139">
        <v>4861</v>
      </c>
      <c r="D7" s="139">
        <v>4620</v>
      </c>
      <c r="E7" s="139">
        <v>4861</v>
      </c>
      <c r="F7" s="139">
        <v>4620</v>
      </c>
      <c r="G7" s="140"/>
      <c r="H7" s="141"/>
      <c r="I7" s="17"/>
    </row>
    <row r="8" spans="1:9" s="1" customFormat="1" ht="19.5" thickBot="1">
      <c r="A8" s="122" t="s">
        <v>83</v>
      </c>
      <c r="B8" s="123"/>
      <c r="C8" s="142">
        <f>C7</f>
        <v>4861</v>
      </c>
      <c r="D8" s="142">
        <v>4620</v>
      </c>
      <c r="E8" s="142">
        <f>E7</f>
        <v>4861</v>
      </c>
      <c r="F8" s="142">
        <v>4620</v>
      </c>
      <c r="G8" s="142"/>
      <c r="H8" s="143"/>
      <c r="I8" s="18"/>
    </row>
    <row r="9" spans="1:9" s="1" customFormat="1" ht="19.5" thickBot="1">
      <c r="A9" s="124" t="s">
        <v>84</v>
      </c>
      <c r="B9" s="144" t="s">
        <v>39</v>
      </c>
      <c r="C9" s="145">
        <f>C6+C8</f>
        <v>8958</v>
      </c>
      <c r="D9" s="145">
        <v>11915</v>
      </c>
      <c r="E9" s="145">
        <f>E6+E8</f>
        <v>8958</v>
      </c>
      <c r="F9" s="145">
        <v>11915</v>
      </c>
      <c r="G9" s="145"/>
      <c r="H9" s="146"/>
      <c r="I9" s="18"/>
    </row>
    <row r="10" spans="1:9" s="1" customFormat="1" ht="19.5" thickBot="1">
      <c r="A10" s="147" t="s">
        <v>40</v>
      </c>
      <c r="B10" s="144" t="s">
        <v>41</v>
      </c>
      <c r="C10" s="145">
        <v>2420</v>
      </c>
      <c r="D10" s="145">
        <v>2529</v>
      </c>
      <c r="E10" s="145">
        <v>2420</v>
      </c>
      <c r="F10" s="145">
        <v>2529</v>
      </c>
      <c r="G10" s="145"/>
      <c r="H10" s="146"/>
      <c r="I10" s="17"/>
    </row>
    <row r="11" spans="1:9" s="1" customFormat="1" ht="18.75">
      <c r="A11" s="148" t="s">
        <v>42</v>
      </c>
      <c r="B11" s="149"/>
      <c r="C11" s="131">
        <v>65</v>
      </c>
      <c r="D11" s="131">
        <v>80</v>
      </c>
      <c r="E11" s="131">
        <v>65</v>
      </c>
      <c r="F11" s="131">
        <v>80</v>
      </c>
      <c r="G11" s="131"/>
      <c r="H11" s="132"/>
      <c r="I11" s="18"/>
    </row>
    <row r="12" spans="1:9" s="1" customFormat="1" ht="18.75">
      <c r="A12" s="137" t="s">
        <v>43</v>
      </c>
      <c r="B12" s="134"/>
      <c r="C12" s="139">
        <v>55</v>
      </c>
      <c r="D12" s="139">
        <v>65</v>
      </c>
      <c r="E12" s="139">
        <v>55</v>
      </c>
      <c r="F12" s="139">
        <v>65</v>
      </c>
      <c r="G12" s="139"/>
      <c r="H12" s="150"/>
      <c r="I12" s="18"/>
    </row>
    <row r="13" spans="1:9" s="1" customFormat="1" ht="18.75">
      <c r="A13" s="137" t="s">
        <v>175</v>
      </c>
      <c r="B13" s="134"/>
      <c r="C13" s="139">
        <v>10</v>
      </c>
      <c r="D13" s="139">
        <v>15</v>
      </c>
      <c r="E13" s="139">
        <v>10</v>
      </c>
      <c r="F13" s="139">
        <v>15</v>
      </c>
      <c r="G13" s="139"/>
      <c r="H13" s="150"/>
      <c r="I13" s="18"/>
    </row>
    <row r="14" spans="1:9" s="1" customFormat="1" ht="18.75">
      <c r="A14" s="151" t="s">
        <v>44</v>
      </c>
      <c r="B14" s="134"/>
      <c r="C14" s="140">
        <v>1260</v>
      </c>
      <c r="D14" s="140">
        <v>2220</v>
      </c>
      <c r="E14" s="140">
        <v>1260</v>
      </c>
      <c r="F14" s="140">
        <v>2220</v>
      </c>
      <c r="G14" s="140"/>
      <c r="H14" s="141"/>
      <c r="I14" s="18"/>
    </row>
    <row r="15" spans="1:9" s="1" customFormat="1" ht="18.75">
      <c r="A15" s="137" t="s">
        <v>45</v>
      </c>
      <c r="B15" s="140"/>
      <c r="C15" s="139">
        <v>240</v>
      </c>
      <c r="D15" s="139">
        <v>420</v>
      </c>
      <c r="E15" s="139">
        <v>240</v>
      </c>
      <c r="F15" s="139">
        <v>420</v>
      </c>
      <c r="G15" s="139"/>
      <c r="H15" s="150"/>
      <c r="I15" s="18"/>
    </row>
    <row r="16" spans="1:9" s="1" customFormat="1" ht="18.75">
      <c r="A16" s="137" t="s">
        <v>46</v>
      </c>
      <c r="B16" s="134"/>
      <c r="C16" s="139">
        <v>1020</v>
      </c>
      <c r="D16" s="139">
        <v>1800</v>
      </c>
      <c r="E16" s="139">
        <v>1020</v>
      </c>
      <c r="F16" s="139">
        <v>1800</v>
      </c>
      <c r="G16" s="139"/>
      <c r="H16" s="150"/>
      <c r="I16" s="18"/>
    </row>
    <row r="17" spans="1:9" s="1" customFormat="1" ht="18.75">
      <c r="A17" s="133" t="s">
        <v>85</v>
      </c>
      <c r="B17" s="134"/>
      <c r="C17" s="135">
        <f>C11+C14</f>
        <v>1325</v>
      </c>
      <c r="D17" s="135">
        <v>2300</v>
      </c>
      <c r="E17" s="135">
        <f>E11+E14</f>
        <v>1325</v>
      </c>
      <c r="F17" s="135">
        <v>2300</v>
      </c>
      <c r="G17" s="135"/>
      <c r="H17" s="136"/>
      <c r="I17" s="18"/>
    </row>
    <row r="18" spans="1:9" s="1" customFormat="1" ht="18.75">
      <c r="A18" s="137" t="s">
        <v>47</v>
      </c>
      <c r="B18" s="134"/>
      <c r="C18" s="139">
        <v>400</v>
      </c>
      <c r="D18" s="139">
        <v>410</v>
      </c>
      <c r="E18" s="139">
        <v>400</v>
      </c>
      <c r="F18" s="139">
        <v>410</v>
      </c>
      <c r="G18" s="139"/>
      <c r="H18" s="150"/>
      <c r="I18" s="18"/>
    </row>
    <row r="19" spans="1:9" s="1" customFormat="1" ht="18.75">
      <c r="A19" s="137" t="s">
        <v>48</v>
      </c>
      <c r="B19" s="134"/>
      <c r="C19" s="139">
        <v>110</v>
      </c>
      <c r="D19" s="139">
        <v>100</v>
      </c>
      <c r="E19" s="139">
        <v>110</v>
      </c>
      <c r="F19" s="139">
        <v>100</v>
      </c>
      <c r="G19" s="139"/>
      <c r="H19" s="150"/>
      <c r="I19" s="18"/>
    </row>
    <row r="20" spans="1:9" s="1" customFormat="1" ht="18.75">
      <c r="A20" s="137" t="s">
        <v>138</v>
      </c>
      <c r="B20" s="134"/>
      <c r="C20" s="139">
        <v>140</v>
      </c>
      <c r="D20" s="139">
        <v>140</v>
      </c>
      <c r="E20" s="139">
        <v>140</v>
      </c>
      <c r="F20" s="139">
        <v>140</v>
      </c>
      <c r="G20" s="139"/>
      <c r="H20" s="150"/>
      <c r="I20" s="18"/>
    </row>
    <row r="21" spans="1:9" s="1" customFormat="1" ht="18.75">
      <c r="A21" s="133" t="s">
        <v>86</v>
      </c>
      <c r="B21" s="134"/>
      <c r="C21" s="135">
        <f>SUM(C18:C20)</f>
        <v>650</v>
      </c>
      <c r="D21" s="135">
        <v>650</v>
      </c>
      <c r="E21" s="135">
        <f>SUM(E18:E20)</f>
        <v>650</v>
      </c>
      <c r="F21" s="135">
        <v>650</v>
      </c>
      <c r="G21" s="135"/>
      <c r="H21" s="136"/>
      <c r="I21" s="18"/>
    </row>
    <row r="22" spans="1:9" s="1" customFormat="1" ht="18.75">
      <c r="A22" s="151" t="s">
        <v>49</v>
      </c>
      <c r="B22" s="134"/>
      <c r="C22" s="140">
        <v>1770</v>
      </c>
      <c r="D22" s="140">
        <v>1970</v>
      </c>
      <c r="E22" s="140">
        <v>1770</v>
      </c>
      <c r="F22" s="140">
        <v>1970</v>
      </c>
      <c r="G22" s="140"/>
      <c r="H22" s="141"/>
      <c r="I22" s="18"/>
    </row>
    <row r="23" spans="1:9" s="1" customFormat="1" ht="18.75">
      <c r="A23" s="137" t="s">
        <v>50</v>
      </c>
      <c r="B23" s="134"/>
      <c r="C23" s="139">
        <v>1300</v>
      </c>
      <c r="D23" s="139">
        <v>1475</v>
      </c>
      <c r="E23" s="139">
        <v>1300</v>
      </c>
      <c r="F23" s="139">
        <v>1475</v>
      </c>
      <c r="G23" s="139"/>
      <c r="H23" s="150"/>
      <c r="I23" s="18"/>
    </row>
    <row r="24" spans="1:9" s="1" customFormat="1" ht="18.75">
      <c r="A24" s="137" t="s">
        <v>51</v>
      </c>
      <c r="B24" s="134"/>
      <c r="C24" s="139">
        <v>220</v>
      </c>
      <c r="D24" s="139">
        <v>290</v>
      </c>
      <c r="E24" s="139">
        <v>220</v>
      </c>
      <c r="F24" s="139">
        <v>290</v>
      </c>
      <c r="G24" s="139"/>
      <c r="H24" s="150"/>
      <c r="I24" s="18"/>
    </row>
    <row r="25" spans="1:9" s="1" customFormat="1" ht="18.75">
      <c r="A25" s="137" t="s">
        <v>139</v>
      </c>
      <c r="B25" s="134"/>
      <c r="C25" s="139">
        <v>250</v>
      </c>
      <c r="D25" s="139">
        <v>205</v>
      </c>
      <c r="E25" s="139">
        <v>250</v>
      </c>
      <c r="F25" s="139">
        <v>205</v>
      </c>
      <c r="G25" s="139"/>
      <c r="H25" s="150"/>
      <c r="I25" s="18"/>
    </row>
    <row r="26" spans="1:9" s="1" customFormat="1" ht="18.75">
      <c r="A26" s="151" t="s">
        <v>52</v>
      </c>
      <c r="B26" s="134"/>
      <c r="C26" s="140">
        <v>440</v>
      </c>
      <c r="D26" s="140">
        <v>100</v>
      </c>
      <c r="E26" s="140">
        <v>440</v>
      </c>
      <c r="F26" s="140">
        <v>100</v>
      </c>
      <c r="G26" s="140"/>
      <c r="H26" s="141"/>
      <c r="I26" s="18"/>
    </row>
    <row r="27" spans="1:9" s="1" customFormat="1" ht="18.75">
      <c r="A27" s="151" t="s">
        <v>123</v>
      </c>
      <c r="B27" s="134"/>
      <c r="C27" s="140">
        <v>110</v>
      </c>
      <c r="D27" s="140">
        <v>555</v>
      </c>
      <c r="E27" s="140">
        <v>110</v>
      </c>
      <c r="F27" s="140">
        <v>555</v>
      </c>
      <c r="G27" s="140"/>
      <c r="H27" s="141"/>
      <c r="I27" s="18"/>
    </row>
    <row r="28" spans="1:9" s="1" customFormat="1" ht="18.75">
      <c r="A28" s="151" t="s">
        <v>53</v>
      </c>
      <c r="B28" s="134"/>
      <c r="C28" s="140">
        <v>3230</v>
      </c>
      <c r="D28" s="140">
        <v>3805</v>
      </c>
      <c r="E28" s="140">
        <v>3230</v>
      </c>
      <c r="F28" s="140">
        <v>3805</v>
      </c>
      <c r="G28" s="140"/>
      <c r="H28" s="141"/>
      <c r="I28" s="18"/>
    </row>
    <row r="29" spans="1:9" s="1" customFormat="1" ht="18.75">
      <c r="A29" s="137" t="s">
        <v>114</v>
      </c>
      <c r="B29" s="134"/>
      <c r="C29" s="139">
        <v>70</v>
      </c>
      <c r="D29" s="139">
        <v>105</v>
      </c>
      <c r="E29" s="139">
        <v>70</v>
      </c>
      <c r="F29" s="139">
        <v>105</v>
      </c>
      <c r="G29" s="140"/>
      <c r="H29" s="141"/>
      <c r="I29" s="18"/>
    </row>
    <row r="30" spans="1:9" s="1" customFormat="1" ht="18.75">
      <c r="A30" s="137" t="s">
        <v>115</v>
      </c>
      <c r="B30" s="134"/>
      <c r="C30" s="139">
        <v>3160</v>
      </c>
      <c r="D30" s="139">
        <v>3700</v>
      </c>
      <c r="E30" s="139">
        <v>3160</v>
      </c>
      <c r="F30" s="139">
        <v>3700</v>
      </c>
      <c r="G30" s="140"/>
      <c r="H30" s="141"/>
      <c r="I30" s="18"/>
    </row>
    <row r="31" spans="1:9" s="1" customFormat="1" ht="18.75">
      <c r="A31" s="133" t="s">
        <v>87</v>
      </c>
      <c r="B31" s="134"/>
      <c r="C31" s="135">
        <f>C22+C26+C27+C28</f>
        <v>5550</v>
      </c>
      <c r="D31" s="135">
        <v>6430</v>
      </c>
      <c r="E31" s="135">
        <f>E22+E26+E27+E28</f>
        <v>5550</v>
      </c>
      <c r="F31" s="135">
        <v>6430</v>
      </c>
      <c r="G31" s="135"/>
      <c r="H31" s="136"/>
      <c r="I31" s="18"/>
    </row>
    <row r="32" spans="1:9" s="1" customFormat="1" ht="18.75">
      <c r="A32" s="151" t="s">
        <v>122</v>
      </c>
      <c r="B32" s="134"/>
      <c r="C32" s="140">
        <v>240</v>
      </c>
      <c r="D32" s="140">
        <v>220</v>
      </c>
      <c r="E32" s="140">
        <v>240</v>
      </c>
      <c r="F32" s="140">
        <v>220</v>
      </c>
      <c r="G32" s="135"/>
      <c r="H32" s="136"/>
      <c r="I32" s="18"/>
    </row>
    <row r="33" spans="1:9" s="1" customFormat="1" ht="18.75">
      <c r="A33" s="151" t="s">
        <v>140</v>
      </c>
      <c r="B33" s="134"/>
      <c r="C33" s="140">
        <v>300</v>
      </c>
      <c r="D33" s="140">
        <v>260</v>
      </c>
      <c r="E33" s="140">
        <v>300</v>
      </c>
      <c r="F33" s="140">
        <v>260</v>
      </c>
      <c r="G33" s="135"/>
      <c r="H33" s="136"/>
      <c r="I33" s="18"/>
    </row>
    <row r="34" spans="1:9" s="1" customFormat="1" ht="32.25" customHeight="1">
      <c r="A34" s="152" t="s">
        <v>54</v>
      </c>
      <c r="B34" s="134"/>
      <c r="C34" s="140">
        <v>2030</v>
      </c>
      <c r="D34" s="140">
        <v>2085</v>
      </c>
      <c r="E34" s="140">
        <v>2030</v>
      </c>
      <c r="F34" s="140">
        <v>2085</v>
      </c>
      <c r="G34" s="140"/>
      <c r="H34" s="141"/>
      <c r="I34" s="18"/>
    </row>
    <row r="35" spans="1:9" s="1" customFormat="1" ht="18.75">
      <c r="A35" s="151" t="s">
        <v>55</v>
      </c>
      <c r="B35" s="134"/>
      <c r="C35" s="140">
        <v>455</v>
      </c>
      <c r="D35" s="140">
        <v>115</v>
      </c>
      <c r="E35" s="140">
        <v>455</v>
      </c>
      <c r="F35" s="140">
        <v>115</v>
      </c>
      <c r="G35" s="140"/>
      <c r="H35" s="141"/>
      <c r="I35" s="18"/>
    </row>
    <row r="36" spans="1:9" s="1" customFormat="1" ht="18.75">
      <c r="A36" s="137" t="s">
        <v>113</v>
      </c>
      <c r="B36" s="134"/>
      <c r="C36" s="139">
        <v>370</v>
      </c>
      <c r="D36" s="139">
        <v>35</v>
      </c>
      <c r="E36" s="139">
        <v>370</v>
      </c>
      <c r="F36" s="139">
        <v>35</v>
      </c>
      <c r="G36" s="140"/>
      <c r="H36" s="141"/>
      <c r="I36" s="18"/>
    </row>
    <row r="37" spans="1:9" s="1" customFormat="1" ht="18.75">
      <c r="A37" s="137" t="s">
        <v>164</v>
      </c>
      <c r="B37" s="134"/>
      <c r="C37" s="139">
        <v>85</v>
      </c>
      <c r="D37" s="139">
        <v>80</v>
      </c>
      <c r="E37" s="139">
        <v>85</v>
      </c>
      <c r="F37" s="139">
        <v>80</v>
      </c>
      <c r="G37" s="140"/>
      <c r="H37" s="141"/>
      <c r="I37" s="18"/>
    </row>
    <row r="38" spans="1:9" s="1" customFormat="1" ht="19.5" thickBot="1">
      <c r="A38" s="122" t="s">
        <v>88</v>
      </c>
      <c r="B38" s="123"/>
      <c r="C38" s="142">
        <f>SUM(C32:C35)</f>
        <v>3025</v>
      </c>
      <c r="D38" s="142">
        <v>2680</v>
      </c>
      <c r="E38" s="142">
        <f>SUM(E32:E35)</f>
        <v>3025</v>
      </c>
      <c r="F38" s="142">
        <v>2680</v>
      </c>
      <c r="G38" s="142"/>
      <c r="H38" s="143"/>
      <c r="I38" s="18"/>
    </row>
    <row r="39" spans="1:9" s="1" customFormat="1" ht="19.5" thickBot="1">
      <c r="A39" s="124" t="s">
        <v>89</v>
      </c>
      <c r="B39" s="144" t="s">
        <v>56</v>
      </c>
      <c r="C39" s="145">
        <f>C17+C21+C31+C38</f>
        <v>10550</v>
      </c>
      <c r="D39" s="145">
        <v>12060</v>
      </c>
      <c r="E39" s="145">
        <f>E17+E21+E31+E38</f>
        <v>10550</v>
      </c>
      <c r="F39" s="145">
        <v>12060</v>
      </c>
      <c r="G39" s="145"/>
      <c r="H39" s="146"/>
      <c r="I39" s="18"/>
    </row>
    <row r="40" spans="1:9" s="1" customFormat="1" ht="34.5" customHeight="1">
      <c r="A40" s="153" t="s">
        <v>57</v>
      </c>
      <c r="B40" s="154"/>
      <c r="C40" s="131">
        <v>635</v>
      </c>
      <c r="D40" s="131">
        <v>426</v>
      </c>
      <c r="E40" s="131">
        <v>635</v>
      </c>
      <c r="F40" s="131">
        <v>426</v>
      </c>
      <c r="G40" s="131"/>
      <c r="H40" s="132"/>
      <c r="I40" s="18"/>
    </row>
    <row r="41" spans="1:9" s="1" customFormat="1" ht="18.75">
      <c r="A41" s="155" t="s">
        <v>58</v>
      </c>
      <c r="B41" s="156"/>
      <c r="C41" s="139">
        <v>605</v>
      </c>
      <c r="D41" s="139">
        <v>378</v>
      </c>
      <c r="E41" s="139">
        <v>605</v>
      </c>
      <c r="F41" s="139">
        <v>378</v>
      </c>
      <c r="G41" s="139"/>
      <c r="H41" s="150"/>
      <c r="I41" s="18"/>
    </row>
    <row r="42" spans="1:9" s="1" customFormat="1" ht="18.75">
      <c r="A42" s="155" t="s">
        <v>59</v>
      </c>
      <c r="B42" s="156"/>
      <c r="C42" s="139">
        <v>30</v>
      </c>
      <c r="D42" s="139">
        <v>48</v>
      </c>
      <c r="E42" s="139">
        <v>30</v>
      </c>
      <c r="F42" s="139">
        <v>48</v>
      </c>
      <c r="G42" s="139"/>
      <c r="H42" s="150"/>
      <c r="I42" s="18"/>
    </row>
    <row r="43" spans="1:9" s="20" customFormat="1" ht="34.5" customHeight="1">
      <c r="A43" s="152" t="s">
        <v>60</v>
      </c>
      <c r="B43" s="157"/>
      <c r="C43" s="140">
        <v>2215</v>
      </c>
      <c r="D43" s="140">
        <v>1285</v>
      </c>
      <c r="E43" s="140">
        <v>2215</v>
      </c>
      <c r="F43" s="140">
        <v>1285</v>
      </c>
      <c r="G43" s="140"/>
      <c r="H43" s="141"/>
      <c r="I43" s="19"/>
    </row>
    <row r="44" spans="1:9" s="20" customFormat="1" ht="33" customHeight="1">
      <c r="A44" s="152" t="s">
        <v>61</v>
      </c>
      <c r="B44" s="134"/>
      <c r="C44" s="140">
        <v>420</v>
      </c>
      <c r="D44" s="140">
        <v>305</v>
      </c>
      <c r="E44" s="140">
        <v>420</v>
      </c>
      <c r="F44" s="140">
        <v>305</v>
      </c>
      <c r="G44" s="140"/>
      <c r="H44" s="141"/>
      <c r="I44" s="19"/>
    </row>
    <row r="45" spans="1:9" s="20" customFormat="1" ht="18.75">
      <c r="A45" s="151" t="s">
        <v>62</v>
      </c>
      <c r="B45" s="134"/>
      <c r="C45" s="140">
        <v>885</v>
      </c>
      <c r="D45" s="140">
        <v>919</v>
      </c>
      <c r="E45" s="140">
        <v>885</v>
      </c>
      <c r="F45" s="140">
        <v>919</v>
      </c>
      <c r="G45" s="140"/>
      <c r="H45" s="141"/>
      <c r="I45" s="19"/>
    </row>
    <row r="46" spans="1:9" s="20" customFormat="1" ht="18.75">
      <c r="A46" s="137" t="s">
        <v>107</v>
      </c>
      <c r="B46" s="134"/>
      <c r="C46" s="139">
        <v>180</v>
      </c>
      <c r="D46" s="139">
        <v>239</v>
      </c>
      <c r="E46" s="139">
        <v>180</v>
      </c>
      <c r="F46" s="139">
        <v>239</v>
      </c>
      <c r="G46" s="140"/>
      <c r="H46" s="141"/>
      <c r="I46" s="19"/>
    </row>
    <row r="47" spans="1:9" s="20" customFormat="1" ht="19.5" thickBot="1">
      <c r="A47" s="197" t="s">
        <v>63</v>
      </c>
      <c r="B47" s="198"/>
      <c r="C47" s="199">
        <v>70</v>
      </c>
      <c r="D47" s="199"/>
      <c r="E47" s="199">
        <v>70</v>
      </c>
      <c r="F47" s="199"/>
      <c r="G47" s="199"/>
      <c r="H47" s="200"/>
      <c r="I47" s="19"/>
    </row>
    <row r="48" spans="1:9" s="20" customFormat="1" ht="30" customHeight="1">
      <c r="A48" s="201" t="s">
        <v>141</v>
      </c>
      <c r="B48" s="202"/>
      <c r="C48" s="203">
        <v>635</v>
      </c>
      <c r="D48" s="203">
        <v>680</v>
      </c>
      <c r="E48" s="203">
        <v>635</v>
      </c>
      <c r="F48" s="203">
        <v>680</v>
      </c>
      <c r="G48" s="203"/>
      <c r="H48" s="204"/>
      <c r="I48" s="19"/>
    </row>
    <row r="49" spans="1:9" s="20" customFormat="1" ht="18.75" customHeight="1">
      <c r="A49" s="121" t="s">
        <v>142</v>
      </c>
      <c r="B49" s="134"/>
      <c r="C49" s="159">
        <v>125</v>
      </c>
      <c r="D49" s="159">
        <v>120</v>
      </c>
      <c r="E49" s="159">
        <v>125</v>
      </c>
      <c r="F49" s="159">
        <v>120</v>
      </c>
      <c r="G49" s="139"/>
      <c r="H49" s="150"/>
      <c r="I49" s="19"/>
    </row>
    <row r="50" spans="1:9" s="20" customFormat="1" ht="18.75" customHeight="1">
      <c r="A50" s="121" t="s">
        <v>143</v>
      </c>
      <c r="B50" s="134"/>
      <c r="C50" s="159">
        <v>120</v>
      </c>
      <c r="D50" s="159">
        <v>60</v>
      </c>
      <c r="E50" s="159">
        <v>120</v>
      </c>
      <c r="F50" s="159">
        <v>60</v>
      </c>
      <c r="G50" s="139"/>
      <c r="H50" s="150"/>
      <c r="I50" s="19"/>
    </row>
    <row r="51" spans="1:9" s="20" customFormat="1" ht="18.75" customHeight="1">
      <c r="A51" s="121" t="s">
        <v>144</v>
      </c>
      <c r="B51" s="134"/>
      <c r="C51" s="159">
        <v>360</v>
      </c>
      <c r="D51" s="159">
        <v>360</v>
      </c>
      <c r="E51" s="159">
        <v>360</v>
      </c>
      <c r="F51" s="159">
        <v>360</v>
      </c>
      <c r="G51" s="139"/>
      <c r="H51" s="150"/>
      <c r="I51" s="19"/>
    </row>
    <row r="52" spans="1:9" s="20" customFormat="1" ht="18.75">
      <c r="A52" s="160" t="s">
        <v>64</v>
      </c>
      <c r="B52" s="134"/>
      <c r="C52" s="159">
        <v>30</v>
      </c>
      <c r="D52" s="159">
        <v>30</v>
      </c>
      <c r="E52" s="159">
        <v>30</v>
      </c>
      <c r="F52" s="159">
        <v>30</v>
      </c>
      <c r="G52" s="139"/>
      <c r="H52" s="150"/>
      <c r="I52" s="19"/>
    </row>
    <row r="53" spans="1:9" s="20" customFormat="1" ht="19.5" thickBot="1">
      <c r="A53" s="212" t="s">
        <v>176</v>
      </c>
      <c r="B53" s="198"/>
      <c r="C53" s="213"/>
      <c r="D53" s="213">
        <v>110</v>
      </c>
      <c r="E53" s="213"/>
      <c r="F53" s="213">
        <v>110</v>
      </c>
      <c r="G53" s="199"/>
      <c r="H53" s="200"/>
      <c r="I53" s="19"/>
    </row>
    <row r="54" spans="1:9" s="20" customFormat="1" ht="18.75">
      <c r="A54" s="205" t="s">
        <v>108</v>
      </c>
      <c r="B54" s="202"/>
      <c r="C54" s="206">
        <v>370</v>
      </c>
      <c r="D54" s="206">
        <v>354</v>
      </c>
      <c r="E54" s="206">
        <v>370</v>
      </c>
      <c r="F54" s="206">
        <v>354</v>
      </c>
      <c r="G54" s="203"/>
      <c r="H54" s="204"/>
      <c r="I54" s="19"/>
    </row>
    <row r="55" spans="1:9" s="20" customFormat="1" ht="19.5" thickBot="1">
      <c r="A55" s="161" t="s">
        <v>188</v>
      </c>
      <c r="B55" s="162"/>
      <c r="C55" s="163">
        <v>370</v>
      </c>
      <c r="D55" s="163">
        <v>354</v>
      </c>
      <c r="E55" s="163">
        <v>370</v>
      </c>
      <c r="F55" s="163">
        <v>354</v>
      </c>
      <c r="G55" s="164"/>
      <c r="H55" s="165"/>
      <c r="I55" s="19"/>
    </row>
    <row r="56" spans="1:9" s="1" customFormat="1" ht="19.5" thickBot="1">
      <c r="A56" s="124" t="s">
        <v>90</v>
      </c>
      <c r="B56" s="144" t="s">
        <v>65</v>
      </c>
      <c r="C56" s="145">
        <f>C40+C43+C44+C45+C54</f>
        <v>4525</v>
      </c>
      <c r="D56" s="145">
        <v>3289</v>
      </c>
      <c r="E56" s="145">
        <f>E40+E43+E44+E45+E54</f>
        <v>4525</v>
      </c>
      <c r="F56" s="145">
        <v>3289</v>
      </c>
      <c r="G56" s="145"/>
      <c r="H56" s="146"/>
      <c r="I56" s="18"/>
    </row>
    <row r="57" spans="1:9" s="1" customFormat="1" ht="18.75">
      <c r="A57" s="166" t="s">
        <v>177</v>
      </c>
      <c r="B57" s="167"/>
      <c r="C57" s="168"/>
      <c r="D57" s="168">
        <v>244</v>
      </c>
      <c r="E57" s="168"/>
      <c r="F57" s="168">
        <v>244</v>
      </c>
      <c r="G57" s="168"/>
      <c r="H57" s="169"/>
      <c r="I57" s="18"/>
    </row>
    <row r="58" spans="1:9" s="1" customFormat="1" ht="18.75">
      <c r="A58" s="137" t="s">
        <v>177</v>
      </c>
      <c r="B58" s="170"/>
      <c r="C58" s="140"/>
      <c r="D58" s="139">
        <v>244</v>
      </c>
      <c r="E58" s="140"/>
      <c r="F58" s="139">
        <v>244</v>
      </c>
      <c r="G58" s="140"/>
      <c r="H58" s="136"/>
      <c r="I58" s="18"/>
    </row>
    <row r="59" spans="1:9" s="1" customFormat="1" ht="32.25" customHeight="1">
      <c r="A59" s="171" t="s">
        <v>66</v>
      </c>
      <c r="B59" s="129"/>
      <c r="C59" s="172">
        <f>SUM(C60:C65)</f>
        <v>967</v>
      </c>
      <c r="D59" s="172">
        <v>968</v>
      </c>
      <c r="E59" s="172">
        <f>SUM(E60:E65)</f>
        <v>967</v>
      </c>
      <c r="F59" s="172">
        <v>968</v>
      </c>
      <c r="G59" s="131"/>
      <c r="H59" s="132"/>
      <c r="I59" s="17"/>
    </row>
    <row r="60" spans="1:9" s="22" customFormat="1" ht="18" customHeight="1">
      <c r="A60" s="137" t="s">
        <v>67</v>
      </c>
      <c r="B60" s="173"/>
      <c r="C60" s="139">
        <v>165</v>
      </c>
      <c r="D60" s="139">
        <v>165</v>
      </c>
      <c r="E60" s="139">
        <v>165</v>
      </c>
      <c r="F60" s="139">
        <v>165</v>
      </c>
      <c r="G60" s="139"/>
      <c r="H60" s="150"/>
      <c r="I60" s="21"/>
    </row>
    <row r="61" spans="1:9" s="1" customFormat="1" ht="18" customHeight="1">
      <c r="A61" s="137" t="s">
        <v>160</v>
      </c>
      <c r="B61" s="138"/>
      <c r="C61" s="139">
        <v>210</v>
      </c>
      <c r="D61" s="139">
        <v>210</v>
      </c>
      <c r="E61" s="139">
        <v>210</v>
      </c>
      <c r="F61" s="139">
        <v>210</v>
      </c>
      <c r="G61" s="139"/>
      <c r="H61" s="150"/>
      <c r="I61" s="17"/>
    </row>
    <row r="62" spans="1:9" s="1" customFormat="1" ht="19.5" customHeight="1">
      <c r="A62" s="137" t="s">
        <v>162</v>
      </c>
      <c r="B62" s="138"/>
      <c r="C62" s="139">
        <v>112</v>
      </c>
      <c r="D62" s="139">
        <v>112</v>
      </c>
      <c r="E62" s="139">
        <v>112</v>
      </c>
      <c r="F62" s="139">
        <v>112</v>
      </c>
      <c r="G62" s="139"/>
      <c r="H62" s="150"/>
      <c r="I62" s="17"/>
    </row>
    <row r="63" spans="1:9" s="1" customFormat="1" ht="19.5" customHeight="1">
      <c r="A63" s="137" t="s">
        <v>161</v>
      </c>
      <c r="B63" s="138"/>
      <c r="C63" s="139">
        <v>225</v>
      </c>
      <c r="D63" s="139">
        <v>225</v>
      </c>
      <c r="E63" s="139">
        <v>225</v>
      </c>
      <c r="F63" s="139">
        <v>225</v>
      </c>
      <c r="G63" s="139"/>
      <c r="H63" s="150"/>
      <c r="I63" s="17"/>
    </row>
    <row r="64" spans="1:9" s="1" customFormat="1" ht="19.5" customHeight="1">
      <c r="A64" s="137" t="s">
        <v>68</v>
      </c>
      <c r="B64" s="138"/>
      <c r="C64" s="139">
        <v>229</v>
      </c>
      <c r="D64" s="139">
        <v>229</v>
      </c>
      <c r="E64" s="139">
        <v>229</v>
      </c>
      <c r="F64" s="139">
        <v>229</v>
      </c>
      <c r="G64" s="139"/>
      <c r="H64" s="150"/>
      <c r="I64" s="17"/>
    </row>
    <row r="65" spans="1:9" s="1" customFormat="1" ht="19.5" customHeight="1">
      <c r="A65" s="137" t="s">
        <v>109</v>
      </c>
      <c r="B65" s="138"/>
      <c r="C65" s="139">
        <v>26</v>
      </c>
      <c r="D65" s="139">
        <v>27</v>
      </c>
      <c r="E65" s="139">
        <v>26</v>
      </c>
      <c r="F65" s="139">
        <v>27</v>
      </c>
      <c r="G65" s="139"/>
      <c r="H65" s="150"/>
      <c r="I65" s="17"/>
    </row>
    <row r="66" spans="1:9" s="1" customFormat="1" ht="33.75" customHeight="1">
      <c r="A66" s="174" t="s">
        <v>69</v>
      </c>
      <c r="B66" s="157"/>
      <c r="C66" s="135">
        <v>898</v>
      </c>
      <c r="D66" s="135">
        <v>917</v>
      </c>
      <c r="E66" s="135">
        <f>SUM(E67:E72)</f>
        <v>898</v>
      </c>
      <c r="F66" s="135">
        <v>917</v>
      </c>
      <c r="G66" s="140"/>
      <c r="H66" s="141"/>
      <c r="I66" s="18"/>
    </row>
    <row r="67" spans="1:9" s="1" customFormat="1" ht="20.25" customHeight="1">
      <c r="A67" s="175" t="s">
        <v>112</v>
      </c>
      <c r="B67" s="176" t="s">
        <v>105</v>
      </c>
      <c r="C67" s="177">
        <v>10</v>
      </c>
      <c r="D67" s="177">
        <v>30</v>
      </c>
      <c r="E67" s="177">
        <v>10</v>
      </c>
      <c r="F67" s="177">
        <v>30</v>
      </c>
      <c r="G67" s="140"/>
      <c r="H67" s="141"/>
      <c r="I67" s="18"/>
    </row>
    <row r="68" spans="1:9" s="1" customFormat="1" ht="21" customHeight="1">
      <c r="A68" s="178" t="s">
        <v>145</v>
      </c>
      <c r="B68" s="176" t="s">
        <v>105</v>
      </c>
      <c r="C68" s="177">
        <v>10</v>
      </c>
      <c r="D68" s="177">
        <v>9</v>
      </c>
      <c r="E68" s="177">
        <v>10</v>
      </c>
      <c r="F68" s="177">
        <v>9</v>
      </c>
      <c r="G68" s="140"/>
      <c r="H68" s="141"/>
      <c r="I68" s="18"/>
    </row>
    <row r="69" spans="1:9" s="1" customFormat="1" ht="23.25" customHeight="1">
      <c r="A69" s="158" t="s">
        <v>110</v>
      </c>
      <c r="B69" s="176" t="s">
        <v>105</v>
      </c>
      <c r="C69" s="139">
        <v>10</v>
      </c>
      <c r="D69" s="139">
        <v>10</v>
      </c>
      <c r="E69" s="139">
        <v>10</v>
      </c>
      <c r="F69" s="139">
        <v>10</v>
      </c>
      <c r="G69" s="140"/>
      <c r="H69" s="141"/>
      <c r="I69" s="18"/>
    </row>
    <row r="70" spans="1:9" s="1" customFormat="1" ht="21.75" customHeight="1">
      <c r="A70" s="158" t="s">
        <v>111</v>
      </c>
      <c r="B70" s="176" t="s">
        <v>105</v>
      </c>
      <c r="C70" s="139">
        <v>229</v>
      </c>
      <c r="D70" s="139">
        <v>229</v>
      </c>
      <c r="E70" s="139">
        <v>229</v>
      </c>
      <c r="F70" s="139">
        <v>229</v>
      </c>
      <c r="G70" s="140"/>
      <c r="H70" s="141"/>
      <c r="I70" s="18"/>
    </row>
    <row r="71" spans="1:9" s="1" customFormat="1" ht="25.5" customHeight="1">
      <c r="A71" s="158" t="s">
        <v>146</v>
      </c>
      <c r="B71" s="176" t="s">
        <v>105</v>
      </c>
      <c r="C71" s="139">
        <v>10</v>
      </c>
      <c r="D71" s="139">
        <v>10</v>
      </c>
      <c r="E71" s="139">
        <v>10</v>
      </c>
      <c r="F71" s="139">
        <v>10</v>
      </c>
      <c r="G71" s="140"/>
      <c r="H71" s="141"/>
      <c r="I71" s="18"/>
    </row>
    <row r="72" spans="1:9" s="1" customFormat="1" ht="35.25" customHeight="1">
      <c r="A72" s="158" t="s">
        <v>124</v>
      </c>
      <c r="B72" s="176"/>
      <c r="C72" s="139">
        <v>629</v>
      </c>
      <c r="D72" s="139">
        <v>629</v>
      </c>
      <c r="E72" s="139">
        <v>629</v>
      </c>
      <c r="F72" s="139">
        <v>629</v>
      </c>
      <c r="G72" s="140"/>
      <c r="H72" s="141"/>
      <c r="I72" s="18"/>
    </row>
    <row r="73" spans="1:9" s="1" customFormat="1" ht="19.5" customHeight="1">
      <c r="A73" s="133" t="s">
        <v>70</v>
      </c>
      <c r="B73" s="176"/>
      <c r="C73" s="135">
        <f>SUM(C74:C76)</f>
        <v>4881</v>
      </c>
      <c r="D73" s="135">
        <v>3206</v>
      </c>
      <c r="E73" s="135">
        <f>SUM(E74:E76)</f>
        <v>87</v>
      </c>
      <c r="F73" s="135">
        <v>100</v>
      </c>
      <c r="G73" s="135">
        <f>SUM(G74:G75)</f>
        <v>4794</v>
      </c>
      <c r="H73" s="136">
        <v>3106</v>
      </c>
      <c r="I73" s="18"/>
    </row>
    <row r="74" spans="1:9" s="24" customFormat="1" ht="34.5" customHeight="1">
      <c r="A74" s="158" t="s">
        <v>157</v>
      </c>
      <c r="B74" s="134"/>
      <c r="C74" s="139">
        <v>2794</v>
      </c>
      <c r="D74" s="139">
        <v>2794</v>
      </c>
      <c r="E74" s="139"/>
      <c r="F74" s="139"/>
      <c r="G74" s="139">
        <v>2794</v>
      </c>
      <c r="H74" s="150">
        <v>2794</v>
      </c>
      <c r="I74" s="23"/>
    </row>
    <row r="75" spans="1:9" s="1" customFormat="1" ht="36" customHeight="1">
      <c r="A75" s="158" t="s">
        <v>156</v>
      </c>
      <c r="B75" s="134"/>
      <c r="C75" s="139">
        <v>2000</v>
      </c>
      <c r="D75" s="139">
        <v>312</v>
      </c>
      <c r="E75" s="139"/>
      <c r="F75" s="139"/>
      <c r="G75" s="139">
        <v>2000</v>
      </c>
      <c r="H75" s="150">
        <v>312</v>
      </c>
      <c r="I75" s="18"/>
    </row>
    <row r="76" spans="1:9" s="1" customFormat="1" ht="24.75" customHeight="1" thickBot="1">
      <c r="A76" s="179" t="s">
        <v>71</v>
      </c>
      <c r="B76" s="123"/>
      <c r="C76" s="164">
        <v>87</v>
      </c>
      <c r="D76" s="164">
        <v>100</v>
      </c>
      <c r="E76" s="164">
        <v>87</v>
      </c>
      <c r="F76" s="164">
        <v>100</v>
      </c>
      <c r="G76" s="164"/>
      <c r="H76" s="165"/>
      <c r="I76" s="18"/>
    </row>
    <row r="77" spans="1:9" s="1" customFormat="1" ht="19.5" thickBot="1">
      <c r="A77" s="124" t="s">
        <v>91</v>
      </c>
      <c r="B77" s="144" t="s">
        <v>72</v>
      </c>
      <c r="C77" s="145">
        <f>C59+C66+C73</f>
        <v>6746</v>
      </c>
      <c r="D77" s="145">
        <v>5335</v>
      </c>
      <c r="E77" s="145">
        <f>E59+E66+E73</f>
        <v>1952</v>
      </c>
      <c r="F77" s="145">
        <v>2229</v>
      </c>
      <c r="G77" s="145">
        <f>G73</f>
        <v>4794</v>
      </c>
      <c r="H77" s="146">
        <v>3106</v>
      </c>
      <c r="I77" s="18"/>
    </row>
    <row r="78" spans="1:9" s="1" customFormat="1" ht="32.25" customHeight="1">
      <c r="A78" s="180" t="s">
        <v>73</v>
      </c>
      <c r="B78" s="181" t="s">
        <v>105</v>
      </c>
      <c r="C78" s="130">
        <v>100</v>
      </c>
      <c r="D78" s="130">
        <v>250</v>
      </c>
      <c r="E78" s="182"/>
      <c r="F78" s="182"/>
      <c r="G78" s="130">
        <v>100</v>
      </c>
      <c r="H78" s="183">
        <v>250</v>
      </c>
      <c r="I78" s="18"/>
    </row>
    <row r="79" spans="1:9" s="1" customFormat="1" ht="32.25" customHeight="1">
      <c r="A79" s="158" t="s">
        <v>165</v>
      </c>
      <c r="B79" s="176"/>
      <c r="C79" s="139"/>
      <c r="D79" s="139">
        <v>500</v>
      </c>
      <c r="E79" s="184"/>
      <c r="F79" s="184"/>
      <c r="G79" s="139"/>
      <c r="H79" s="150">
        <v>500</v>
      </c>
      <c r="I79" s="18"/>
    </row>
    <row r="80" spans="1:9" s="1" customFormat="1" ht="32.25" customHeight="1" thickBot="1">
      <c r="A80" s="161" t="s">
        <v>74</v>
      </c>
      <c r="B80" s="185" t="s">
        <v>105</v>
      </c>
      <c r="C80" s="164">
        <v>27</v>
      </c>
      <c r="D80" s="164">
        <v>68</v>
      </c>
      <c r="E80" s="186"/>
      <c r="F80" s="186"/>
      <c r="G80" s="164">
        <v>27</v>
      </c>
      <c r="H80" s="165">
        <v>68</v>
      </c>
      <c r="I80" s="18"/>
    </row>
    <row r="81" spans="1:9" s="1" customFormat="1" ht="19.5" thickBot="1">
      <c r="A81" s="147" t="s">
        <v>92</v>
      </c>
      <c r="B81" s="144" t="s">
        <v>75</v>
      </c>
      <c r="C81" s="145">
        <f>SUM(C78:C80)</f>
        <v>127</v>
      </c>
      <c r="D81" s="145">
        <v>818</v>
      </c>
      <c r="E81" s="187"/>
      <c r="F81" s="187"/>
      <c r="G81" s="145">
        <f>SUM(G78:G80)</f>
        <v>127</v>
      </c>
      <c r="H81" s="146">
        <v>818</v>
      </c>
      <c r="I81" s="18"/>
    </row>
    <row r="82" spans="1:9" s="1" customFormat="1" ht="42.75" customHeight="1">
      <c r="A82" s="180" t="s">
        <v>147</v>
      </c>
      <c r="B82" s="181" t="s">
        <v>105</v>
      </c>
      <c r="C82" s="130">
        <v>1100</v>
      </c>
      <c r="D82" s="130">
        <v>1020</v>
      </c>
      <c r="E82" s="182"/>
      <c r="F82" s="182"/>
      <c r="G82" s="130">
        <v>1100</v>
      </c>
      <c r="H82" s="183">
        <v>1020</v>
      </c>
      <c r="I82" s="18"/>
    </row>
    <row r="83" spans="1:9" s="1" customFormat="1" ht="55.5" customHeight="1">
      <c r="A83" s="158" t="s">
        <v>158</v>
      </c>
      <c r="B83" s="176" t="s">
        <v>105</v>
      </c>
      <c r="C83" s="139">
        <v>2868</v>
      </c>
      <c r="D83" s="139">
        <v>2867</v>
      </c>
      <c r="E83" s="184"/>
      <c r="F83" s="184"/>
      <c r="G83" s="139">
        <v>2868</v>
      </c>
      <c r="H83" s="150">
        <v>2867</v>
      </c>
      <c r="I83" s="18"/>
    </row>
    <row r="84" spans="1:9" s="1" customFormat="1" ht="28.5" customHeight="1">
      <c r="A84" s="158" t="s">
        <v>178</v>
      </c>
      <c r="B84" s="176" t="s">
        <v>105</v>
      </c>
      <c r="C84" s="139"/>
      <c r="D84" s="139">
        <v>544</v>
      </c>
      <c r="E84" s="184"/>
      <c r="F84" s="184"/>
      <c r="G84" s="139"/>
      <c r="H84" s="150">
        <v>544</v>
      </c>
      <c r="I84" s="18"/>
    </row>
    <row r="85" spans="1:9" s="1" customFormat="1" ht="28.5" customHeight="1">
      <c r="A85" s="158" t="s">
        <v>179</v>
      </c>
      <c r="B85" s="176" t="s">
        <v>105</v>
      </c>
      <c r="C85" s="139"/>
      <c r="D85" s="139">
        <v>70</v>
      </c>
      <c r="E85" s="184"/>
      <c r="F85" s="184"/>
      <c r="G85" s="139"/>
      <c r="H85" s="150">
        <v>70</v>
      </c>
      <c r="I85" s="18"/>
    </row>
    <row r="86" spans="1:9" s="1" customFormat="1" ht="30.75" customHeight="1">
      <c r="A86" s="158" t="s">
        <v>166</v>
      </c>
      <c r="B86" s="176" t="s">
        <v>105</v>
      </c>
      <c r="C86" s="139">
        <v>125</v>
      </c>
      <c r="D86" s="139">
        <v>560</v>
      </c>
      <c r="E86" s="184"/>
      <c r="F86" s="184"/>
      <c r="G86" s="139">
        <v>125</v>
      </c>
      <c r="H86" s="150">
        <v>560</v>
      </c>
      <c r="I86" s="18"/>
    </row>
    <row r="87" spans="1:9" s="1" customFormat="1" ht="27" customHeight="1">
      <c r="A87" s="158" t="s">
        <v>180</v>
      </c>
      <c r="B87" s="176" t="s">
        <v>105</v>
      </c>
      <c r="C87" s="139"/>
      <c r="D87" s="139">
        <v>1184</v>
      </c>
      <c r="E87" s="184"/>
      <c r="F87" s="184"/>
      <c r="G87" s="139"/>
      <c r="H87" s="150">
        <v>1184</v>
      </c>
      <c r="I87" s="18"/>
    </row>
    <row r="88" spans="1:9" s="1" customFormat="1" ht="31.5" customHeight="1">
      <c r="A88" s="158" t="s">
        <v>159</v>
      </c>
      <c r="B88" s="176"/>
      <c r="C88" s="139">
        <v>1071</v>
      </c>
      <c r="D88" s="139">
        <v>1577</v>
      </c>
      <c r="E88" s="184"/>
      <c r="F88" s="184"/>
      <c r="G88" s="139">
        <v>1071</v>
      </c>
      <c r="H88" s="150">
        <v>1577</v>
      </c>
      <c r="I88" s="18"/>
    </row>
    <row r="89" spans="1:9" s="1" customFormat="1" ht="22.5" customHeight="1" thickBot="1">
      <c r="A89" s="188" t="s">
        <v>148</v>
      </c>
      <c r="B89" s="185" t="s">
        <v>76</v>
      </c>
      <c r="C89" s="189">
        <f>SUM(C82:C88)</f>
        <v>5164</v>
      </c>
      <c r="D89" s="189">
        <f>SUM(D82:D88)</f>
        <v>7822</v>
      </c>
      <c r="E89" s="186"/>
      <c r="F89" s="186"/>
      <c r="G89" s="189">
        <f>SUM(G82:G88)</f>
        <v>5164</v>
      </c>
      <c r="H89" s="190">
        <v>7822</v>
      </c>
      <c r="I89" s="18"/>
    </row>
    <row r="90" spans="1:9" s="1" customFormat="1" ht="19.5" thickBot="1">
      <c r="A90" s="191" t="s">
        <v>77</v>
      </c>
      <c r="B90" s="144" t="s">
        <v>149</v>
      </c>
      <c r="C90" s="192">
        <f>C7+C8+C37+C54+C75+C79+C88</f>
        <v>13248</v>
      </c>
      <c r="D90" s="192">
        <v>43768</v>
      </c>
      <c r="E90" s="192">
        <v>28405</v>
      </c>
      <c r="F90" s="192">
        <v>32022</v>
      </c>
      <c r="G90" s="192">
        <v>10085</v>
      </c>
      <c r="H90" s="193">
        <v>11746</v>
      </c>
      <c r="I90" s="18"/>
    </row>
    <row r="91" spans="1:9" s="1" customFormat="1" ht="19.5" thickBot="1">
      <c r="A91" s="124" t="s">
        <v>101</v>
      </c>
      <c r="B91" s="194"/>
      <c r="C91" s="145">
        <v>38490</v>
      </c>
      <c r="D91" s="145">
        <v>43768</v>
      </c>
      <c r="E91" s="192">
        <v>28405</v>
      </c>
      <c r="F91" s="192">
        <v>32022</v>
      </c>
      <c r="G91" s="192">
        <v>10085</v>
      </c>
      <c r="H91" s="193">
        <v>11746</v>
      </c>
      <c r="I91" s="17"/>
    </row>
    <row r="92" spans="1:9" s="1" customFormat="1" ht="16.5" customHeight="1">
      <c r="A92" s="148" t="s">
        <v>78</v>
      </c>
      <c r="B92" s="149"/>
      <c r="C92" s="195">
        <v>4</v>
      </c>
      <c r="D92" s="195">
        <v>4</v>
      </c>
      <c r="E92" s="149"/>
      <c r="F92" s="149"/>
      <c r="G92" s="196"/>
      <c r="H92" s="207"/>
      <c r="I92" s="17"/>
    </row>
    <row r="93" spans="1:9" s="1" customFormat="1" ht="17.25" customHeight="1" thickBot="1">
      <c r="A93" s="208" t="s">
        <v>79</v>
      </c>
      <c r="B93" s="198"/>
      <c r="C93" s="209">
        <v>2</v>
      </c>
      <c r="D93" s="209">
        <v>2</v>
      </c>
      <c r="E93" s="198"/>
      <c r="F93" s="198"/>
      <c r="G93" s="210"/>
      <c r="H93" s="211"/>
      <c r="I93" s="21"/>
    </row>
    <row r="94" spans="1:8" ht="12.75">
      <c r="A94" s="25"/>
      <c r="B94" s="25"/>
      <c r="C94" s="25"/>
      <c r="D94" s="25"/>
      <c r="E94" s="25"/>
      <c r="F94" s="25"/>
      <c r="G94" s="25"/>
      <c r="H94" s="25"/>
    </row>
    <row r="95" spans="1:8" ht="12.75">
      <c r="A95" s="26"/>
      <c r="B95" s="26"/>
      <c r="C95" s="26"/>
      <c r="D95" s="26"/>
      <c r="E95" s="27"/>
      <c r="F95" s="27"/>
      <c r="G95" s="27"/>
      <c r="H95" s="27"/>
    </row>
    <row r="96" spans="5:8" ht="12.75">
      <c r="E96" s="5"/>
      <c r="F96" s="5"/>
      <c r="G96" s="5"/>
      <c r="H96" s="5"/>
    </row>
  </sheetData>
  <sheetProtection/>
  <mergeCells count="3">
    <mergeCell ref="A1:H1"/>
    <mergeCell ref="A2:H2"/>
    <mergeCell ref="C3:H3"/>
  </mergeCells>
  <printOptions horizontalCentered="1"/>
  <pageMargins left="0.16" right="0.16" top="0.37" bottom="0.17" header="0.18" footer="0.22"/>
  <pageSetup horizontalDpi="600" verticalDpi="600" orientation="landscape" paperSize="9" scale="49" r:id="rId1"/>
  <rowBreaks count="1" manualBreakCount="1">
    <brk id="5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12.8515625" style="234" customWidth="1"/>
    <col min="2" max="2" width="64.421875" style="234" customWidth="1"/>
    <col min="3" max="3" width="28.421875" style="234" customWidth="1"/>
    <col min="4" max="4" width="32.421875" style="234" customWidth="1"/>
    <col min="5" max="5" width="32.7109375" style="234" customWidth="1"/>
    <col min="6" max="6" width="39.00390625" style="234" customWidth="1"/>
    <col min="7" max="16384" width="9.140625" style="234" customWidth="1"/>
  </cols>
  <sheetData>
    <row r="1" spans="1:6" ht="84.75" customHeight="1" thickBot="1">
      <c r="A1" s="273" t="s">
        <v>193</v>
      </c>
      <c r="B1" s="274"/>
      <c r="C1" s="274"/>
      <c r="D1" s="274"/>
      <c r="E1" s="274"/>
      <c r="F1" s="275"/>
    </row>
    <row r="2" spans="1:6" ht="21.75" thickBot="1">
      <c r="A2" s="273" t="s">
        <v>264</v>
      </c>
      <c r="B2" s="276"/>
      <c r="C2" s="276"/>
      <c r="D2" s="276"/>
      <c r="E2" s="276"/>
      <c r="F2" s="277"/>
    </row>
    <row r="3" spans="1:6" ht="66.75" customHeight="1" thickBot="1">
      <c r="A3" s="237" t="s">
        <v>194</v>
      </c>
      <c r="B3" s="238" t="s">
        <v>195</v>
      </c>
      <c r="C3" s="238" t="s">
        <v>196</v>
      </c>
      <c r="D3" s="238" t="s">
        <v>262</v>
      </c>
      <c r="E3" s="238" t="s">
        <v>197</v>
      </c>
      <c r="F3" s="252" t="s">
        <v>263</v>
      </c>
    </row>
    <row r="4" spans="1:6" ht="21">
      <c r="A4" s="278" t="s">
        <v>198</v>
      </c>
      <c r="B4" s="279"/>
      <c r="C4" s="279"/>
      <c r="D4" s="279"/>
      <c r="E4" s="279"/>
      <c r="F4" s="280"/>
    </row>
    <row r="5" spans="1:6" ht="28.5" customHeight="1">
      <c r="A5" s="239" t="s">
        <v>199</v>
      </c>
      <c r="B5" s="240" t="s">
        <v>200</v>
      </c>
      <c r="C5" s="241">
        <v>2794</v>
      </c>
      <c r="D5" s="241">
        <v>2794</v>
      </c>
      <c r="E5" s="241">
        <v>629</v>
      </c>
      <c r="F5" s="253">
        <v>873</v>
      </c>
    </row>
    <row r="6" spans="1:6" ht="45.75" customHeight="1">
      <c r="A6" s="239" t="s">
        <v>201</v>
      </c>
      <c r="B6" s="240" t="s">
        <v>202</v>
      </c>
      <c r="C6" s="241"/>
      <c r="D6" s="241"/>
      <c r="E6" s="241">
        <v>2640</v>
      </c>
      <c r="F6" s="253">
        <v>3190</v>
      </c>
    </row>
    <row r="7" spans="1:6" ht="84">
      <c r="A7" s="239" t="s">
        <v>203</v>
      </c>
      <c r="B7" s="240" t="s">
        <v>204</v>
      </c>
      <c r="C7" s="241">
        <v>70</v>
      </c>
      <c r="D7" s="241">
        <v>2134</v>
      </c>
      <c r="E7" s="241">
        <v>155</v>
      </c>
      <c r="F7" s="253">
        <v>455</v>
      </c>
    </row>
    <row r="8" spans="1:6" ht="38.25" customHeight="1">
      <c r="A8" s="239" t="s">
        <v>205</v>
      </c>
      <c r="B8" s="240" t="s">
        <v>206</v>
      </c>
      <c r="C8" s="241">
        <v>43</v>
      </c>
      <c r="D8" s="241"/>
      <c r="E8" s="241">
        <v>7417</v>
      </c>
      <c r="F8" s="253">
        <v>8192</v>
      </c>
    </row>
    <row r="9" spans="1:6" ht="30" customHeight="1">
      <c r="A9" s="239" t="s">
        <v>207</v>
      </c>
      <c r="B9" s="240" t="s">
        <v>208</v>
      </c>
      <c r="C9" s="242"/>
      <c r="D9" s="242"/>
      <c r="E9" s="241">
        <v>1310</v>
      </c>
      <c r="F9" s="253">
        <v>1615</v>
      </c>
    </row>
    <row r="10" spans="1:6" ht="37.5" customHeight="1">
      <c r="A10" s="239" t="s">
        <v>209</v>
      </c>
      <c r="B10" s="240" t="s">
        <v>210</v>
      </c>
      <c r="C10" s="242">
        <v>6750</v>
      </c>
      <c r="D10" s="242">
        <v>7010</v>
      </c>
      <c r="E10" s="241">
        <v>4652</v>
      </c>
      <c r="F10" s="253">
        <v>5583</v>
      </c>
    </row>
    <row r="11" spans="1:6" ht="48" customHeight="1">
      <c r="A11" s="239" t="s">
        <v>211</v>
      </c>
      <c r="B11" s="240" t="s">
        <v>212</v>
      </c>
      <c r="C11" s="241">
        <v>21826</v>
      </c>
      <c r="D11" s="241">
        <v>25609</v>
      </c>
      <c r="E11" s="241"/>
      <c r="F11" s="253"/>
    </row>
    <row r="12" spans="1:6" ht="30.75" customHeight="1">
      <c r="A12" s="239" t="s">
        <v>213</v>
      </c>
      <c r="B12" s="240" t="s">
        <v>214</v>
      </c>
      <c r="C12" s="241">
        <v>102</v>
      </c>
      <c r="D12" s="241"/>
      <c r="E12" s="241">
        <v>385</v>
      </c>
      <c r="F12" s="253">
        <v>878</v>
      </c>
    </row>
    <row r="13" spans="1:6" ht="33" customHeight="1">
      <c r="A13" s="239" t="s">
        <v>215</v>
      </c>
      <c r="B13" s="240" t="s">
        <v>216</v>
      </c>
      <c r="C13" s="241">
        <v>1039</v>
      </c>
      <c r="D13" s="241"/>
      <c r="E13" s="241">
        <v>165</v>
      </c>
      <c r="F13" s="253">
        <v>165</v>
      </c>
    </row>
    <row r="14" spans="1:6" ht="40.5" customHeight="1">
      <c r="A14" s="239" t="s">
        <v>217</v>
      </c>
      <c r="B14" s="240" t="s">
        <v>218</v>
      </c>
      <c r="C14" s="241"/>
      <c r="D14" s="241"/>
      <c r="E14" s="241">
        <v>210</v>
      </c>
      <c r="F14" s="253">
        <v>210</v>
      </c>
    </row>
    <row r="15" spans="1:6" ht="30" customHeight="1">
      <c r="A15" s="239" t="s">
        <v>219</v>
      </c>
      <c r="B15" s="240" t="s">
        <v>220</v>
      </c>
      <c r="C15" s="241"/>
      <c r="D15" s="241"/>
      <c r="E15" s="241">
        <v>229</v>
      </c>
      <c r="F15" s="253">
        <v>229</v>
      </c>
    </row>
    <row r="16" spans="1:6" ht="31.5" customHeight="1">
      <c r="A16" s="239" t="s">
        <v>221</v>
      </c>
      <c r="B16" s="240" t="s">
        <v>222</v>
      </c>
      <c r="C16" s="241"/>
      <c r="D16" s="241"/>
      <c r="E16" s="241">
        <v>26</v>
      </c>
      <c r="F16" s="253">
        <v>27</v>
      </c>
    </row>
    <row r="17" spans="1:6" ht="44.25" customHeight="1">
      <c r="A17" s="239" t="s">
        <v>223</v>
      </c>
      <c r="B17" s="240" t="s">
        <v>224</v>
      </c>
      <c r="C17" s="241"/>
      <c r="D17" s="241"/>
      <c r="E17" s="241">
        <v>635</v>
      </c>
      <c r="F17" s="253">
        <v>426</v>
      </c>
    </row>
    <row r="18" spans="1:6" ht="39" customHeight="1">
      <c r="A18" s="239" t="s">
        <v>225</v>
      </c>
      <c r="B18" s="240" t="s">
        <v>226</v>
      </c>
      <c r="C18" s="241"/>
      <c r="D18" s="241"/>
      <c r="E18" s="241">
        <v>685</v>
      </c>
      <c r="F18" s="253">
        <v>889</v>
      </c>
    </row>
    <row r="19" spans="1:6" ht="44.25" customHeight="1">
      <c r="A19" s="239" t="s">
        <v>227</v>
      </c>
      <c r="B19" s="240" t="s">
        <v>228</v>
      </c>
      <c r="C19" s="241"/>
      <c r="D19" s="241"/>
      <c r="E19" s="241">
        <v>30</v>
      </c>
      <c r="F19" s="253">
        <v>30</v>
      </c>
    </row>
    <row r="20" spans="1:6" ht="29.25" customHeight="1">
      <c r="A20" s="239" t="s">
        <v>229</v>
      </c>
      <c r="B20" s="240" t="s">
        <v>230</v>
      </c>
      <c r="C20" s="241"/>
      <c r="D20" s="241"/>
      <c r="E20" s="241">
        <v>156</v>
      </c>
      <c r="F20" s="253">
        <v>337</v>
      </c>
    </row>
    <row r="21" spans="1:6" ht="84">
      <c r="A21" s="239" t="s">
        <v>231</v>
      </c>
      <c r="B21" s="240" t="s">
        <v>232</v>
      </c>
      <c r="C21" s="241">
        <v>2084</v>
      </c>
      <c r="D21" s="241">
        <v>5445</v>
      </c>
      <c r="E21" s="241">
        <v>2657</v>
      </c>
      <c r="F21" s="253">
        <v>5799</v>
      </c>
    </row>
    <row r="22" spans="1:6" ht="44.25" customHeight="1">
      <c r="A22" s="243" t="s">
        <v>233</v>
      </c>
      <c r="B22" s="240" t="s">
        <v>234</v>
      </c>
      <c r="C22" s="244">
        <v>64</v>
      </c>
      <c r="D22" s="244"/>
      <c r="E22" s="241">
        <v>2066</v>
      </c>
      <c r="F22" s="253">
        <v>1350</v>
      </c>
    </row>
    <row r="23" spans="1:6" ht="29.25" customHeight="1">
      <c r="A23" s="239" t="s">
        <v>235</v>
      </c>
      <c r="B23" s="240" t="s">
        <v>236</v>
      </c>
      <c r="C23" s="241">
        <v>63</v>
      </c>
      <c r="D23" s="241">
        <v>75</v>
      </c>
      <c r="E23" s="241">
        <v>425</v>
      </c>
      <c r="F23" s="253">
        <v>425</v>
      </c>
    </row>
    <row r="24" spans="1:6" ht="29.25" customHeight="1">
      <c r="A24" s="239" t="s">
        <v>237</v>
      </c>
      <c r="B24" s="240" t="s">
        <v>238</v>
      </c>
      <c r="C24" s="241"/>
      <c r="D24" s="241"/>
      <c r="E24" s="241">
        <v>2395</v>
      </c>
      <c r="F24" s="253">
        <v>1285</v>
      </c>
    </row>
    <row r="25" spans="1:6" ht="43.5" customHeight="1">
      <c r="A25" s="239" t="s">
        <v>239</v>
      </c>
      <c r="B25" s="240" t="s">
        <v>240</v>
      </c>
      <c r="C25" s="241"/>
      <c r="D25" s="241"/>
      <c r="E25" s="241">
        <v>420</v>
      </c>
      <c r="F25" s="253">
        <v>305</v>
      </c>
    </row>
    <row r="26" spans="1:6" ht="25.5" customHeight="1">
      <c r="A26" s="239" t="s">
        <v>241</v>
      </c>
      <c r="B26" s="240" t="s">
        <v>242</v>
      </c>
      <c r="C26" s="241"/>
      <c r="D26" s="241">
        <v>331</v>
      </c>
      <c r="E26" s="241"/>
      <c r="F26" s="253"/>
    </row>
    <row r="27" spans="1:6" ht="42" customHeight="1">
      <c r="A27" s="239" t="s">
        <v>243</v>
      </c>
      <c r="B27" s="240" t="s">
        <v>244</v>
      </c>
      <c r="C27" s="241">
        <v>3455</v>
      </c>
      <c r="D27" s="241"/>
      <c r="E27" s="241">
        <v>5254</v>
      </c>
      <c r="F27" s="253">
        <v>6348</v>
      </c>
    </row>
    <row r="28" spans="1:6" ht="29.25" customHeight="1">
      <c r="A28" s="239" t="s">
        <v>245</v>
      </c>
      <c r="B28" s="240" t="s">
        <v>246</v>
      </c>
      <c r="C28" s="241"/>
      <c r="D28" s="241"/>
      <c r="E28" s="241">
        <v>142</v>
      </c>
      <c r="F28" s="253">
        <v>751</v>
      </c>
    </row>
    <row r="29" spans="1:6" ht="30" customHeight="1">
      <c r="A29" s="239" t="s">
        <v>247</v>
      </c>
      <c r="B29" s="240" t="s">
        <v>248</v>
      </c>
      <c r="C29" s="241"/>
      <c r="D29" s="241"/>
      <c r="E29" s="241">
        <v>259</v>
      </c>
      <c r="F29" s="253">
        <v>258</v>
      </c>
    </row>
    <row r="30" spans="1:6" ht="41.25" customHeight="1">
      <c r="A30" s="239" t="s">
        <v>249</v>
      </c>
      <c r="B30" s="240" t="s">
        <v>250</v>
      </c>
      <c r="C30" s="241"/>
      <c r="D30" s="241"/>
      <c r="E30" s="241">
        <v>115</v>
      </c>
      <c r="F30" s="253"/>
    </row>
    <row r="31" spans="1:6" ht="43.5" customHeight="1">
      <c r="A31" s="239" t="s">
        <v>251</v>
      </c>
      <c r="B31" s="240" t="s">
        <v>252</v>
      </c>
      <c r="C31" s="241"/>
      <c r="D31" s="241">
        <v>370</v>
      </c>
      <c r="E31" s="241">
        <v>383</v>
      </c>
      <c r="F31" s="253">
        <v>354</v>
      </c>
    </row>
    <row r="32" spans="1:6" ht="27.75" customHeight="1">
      <c r="A32" s="243" t="s">
        <v>253</v>
      </c>
      <c r="B32" s="240" t="s">
        <v>254</v>
      </c>
      <c r="C32" s="244">
        <v>200</v>
      </c>
      <c r="D32" s="244"/>
      <c r="E32" s="241">
        <v>100</v>
      </c>
      <c r="F32" s="253">
        <v>588</v>
      </c>
    </row>
    <row r="33" spans="1:6" ht="47.25" customHeight="1">
      <c r="A33" s="243" t="s">
        <v>255</v>
      </c>
      <c r="B33" s="240" t="s">
        <v>256</v>
      </c>
      <c r="C33" s="244"/>
      <c r="D33" s="244"/>
      <c r="E33" s="241"/>
      <c r="F33" s="253"/>
    </row>
    <row r="34" spans="1:6" ht="43.5" customHeight="1">
      <c r="A34" s="243" t="s">
        <v>257</v>
      </c>
      <c r="B34" s="240" t="s">
        <v>258</v>
      </c>
      <c r="C34" s="244"/>
      <c r="D34" s="244"/>
      <c r="E34" s="241"/>
      <c r="F34" s="253"/>
    </row>
    <row r="35" spans="1:6" ht="29.25" customHeight="1">
      <c r="A35" s="243"/>
      <c r="B35" s="245" t="s">
        <v>259</v>
      </c>
      <c r="C35" s="244"/>
      <c r="D35" s="244"/>
      <c r="E35" s="246">
        <v>156</v>
      </c>
      <c r="F35" s="254">
        <v>412</v>
      </c>
    </row>
    <row r="36" spans="1:6" ht="30" customHeight="1" thickBot="1">
      <c r="A36" s="247"/>
      <c r="B36" s="248" t="s">
        <v>260</v>
      </c>
      <c r="C36" s="249"/>
      <c r="D36" s="249"/>
      <c r="E36" s="250">
        <v>4794</v>
      </c>
      <c r="F36" s="255">
        <v>2794</v>
      </c>
    </row>
    <row r="37" spans="1:6" ht="30" customHeight="1" thickBot="1">
      <c r="A37" s="281" t="s">
        <v>261</v>
      </c>
      <c r="B37" s="282"/>
      <c r="C37" s="251">
        <f>SUM(C5:C36)</f>
        <v>38490</v>
      </c>
      <c r="D37" s="251">
        <f>SUM(D5:D36)</f>
        <v>43768</v>
      </c>
      <c r="E37" s="251">
        <f>SUM(E5:E36)</f>
        <v>38490</v>
      </c>
      <c r="F37" s="256">
        <f>SUM(F5:F36)</f>
        <v>43768</v>
      </c>
    </row>
    <row r="38" spans="1:6" ht="15">
      <c r="A38" s="235"/>
      <c r="B38" s="235"/>
      <c r="C38" s="235"/>
      <c r="D38" s="235"/>
      <c r="E38" s="235"/>
      <c r="F38" s="235"/>
    </row>
    <row r="43" spans="3:6" ht="15">
      <c r="C43" s="236"/>
      <c r="D43" s="236"/>
      <c r="E43" s="236"/>
      <c r="F43" s="236"/>
    </row>
  </sheetData>
  <sheetProtection/>
  <mergeCells count="4">
    <mergeCell ref="A1:F1"/>
    <mergeCell ref="A2:F2"/>
    <mergeCell ref="A4:F4"/>
    <mergeCell ref="A37:B37"/>
  </mergeCells>
  <printOptions/>
  <pageMargins left="0.15748031496062992" right="0.15748031496062992" top="0.48" bottom="0.1968503937007874" header="0.15748031496062992" footer="0.15748031496062992"/>
  <pageSetup fitToHeight="1" fitToWidth="1" horizontalDpi="200" verticalDpi="2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90" zoomScaleNormal="90" zoomScalePageLayoutView="0" workbookViewId="0" topLeftCell="A1">
      <selection activeCell="G15" sqref="G15"/>
    </sheetView>
  </sheetViews>
  <sheetFormatPr defaultColWidth="9.140625" defaultRowHeight="15"/>
  <cols>
    <col min="1" max="1" width="61.421875" style="2" customWidth="1"/>
    <col min="2" max="2" width="20.7109375" style="2" customWidth="1"/>
    <col min="3" max="3" width="17.57421875" style="2" customWidth="1"/>
    <col min="4" max="4" width="19.28125" style="2" customWidth="1"/>
    <col min="5" max="5" width="18.7109375" style="2" customWidth="1"/>
    <col min="6" max="6" width="20.00390625" style="2" customWidth="1"/>
    <col min="7" max="7" width="17.28125" style="2" customWidth="1"/>
    <col min="8" max="16384" width="9.140625" style="2" customWidth="1"/>
  </cols>
  <sheetData>
    <row r="1" spans="1:7" ht="19.5" thickBot="1">
      <c r="A1" s="283" t="s">
        <v>120</v>
      </c>
      <c r="B1" s="284"/>
      <c r="C1" s="284"/>
      <c r="D1" s="284"/>
      <c r="E1" s="284"/>
      <c r="F1" s="284"/>
      <c r="G1" s="285"/>
    </row>
    <row r="2" spans="1:7" ht="18.75">
      <c r="A2" s="286" t="s">
        <v>7</v>
      </c>
      <c r="B2" s="287"/>
      <c r="C2" s="287"/>
      <c r="D2" s="287"/>
      <c r="E2" s="287"/>
      <c r="F2" s="287"/>
      <c r="G2" s="288"/>
    </row>
    <row r="3" spans="1:7" ht="27.75" customHeight="1" thickBot="1">
      <c r="A3" s="289" t="s">
        <v>190</v>
      </c>
      <c r="B3" s="290"/>
      <c r="C3" s="290"/>
      <c r="D3" s="290"/>
      <c r="E3" s="290"/>
      <c r="F3" s="290"/>
      <c r="G3" s="291"/>
    </row>
    <row r="4" spans="1:7" ht="38.25" thickBot="1">
      <c r="A4" s="216" t="s">
        <v>0</v>
      </c>
      <c r="B4" s="217" t="s">
        <v>103</v>
      </c>
      <c r="C4" s="217" t="s">
        <v>184</v>
      </c>
      <c r="D4" s="217" t="s">
        <v>8</v>
      </c>
      <c r="E4" s="217" t="s">
        <v>191</v>
      </c>
      <c r="F4" s="217" t="s">
        <v>9</v>
      </c>
      <c r="G4" s="218" t="s">
        <v>192</v>
      </c>
    </row>
    <row r="5" spans="1:7" ht="18.75">
      <c r="A5" s="219" t="s">
        <v>1</v>
      </c>
      <c r="B5" s="220">
        <v>29582</v>
      </c>
      <c r="C5" s="220">
        <v>34727</v>
      </c>
      <c r="D5" s="220">
        <v>24787</v>
      </c>
      <c r="E5" s="220">
        <v>29037</v>
      </c>
      <c r="F5" s="220">
        <v>4795</v>
      </c>
      <c r="G5" s="221">
        <v>5690</v>
      </c>
    </row>
    <row r="6" spans="1:7" ht="18.75">
      <c r="A6" s="222" t="s">
        <v>2</v>
      </c>
      <c r="B6" s="223">
        <v>38490</v>
      </c>
      <c r="C6" s="223">
        <v>43768</v>
      </c>
      <c r="D6" s="223">
        <v>28405</v>
      </c>
      <c r="E6" s="223">
        <v>32022</v>
      </c>
      <c r="F6" s="223">
        <v>10085</v>
      </c>
      <c r="G6" s="224">
        <v>11746</v>
      </c>
    </row>
    <row r="7" spans="1:7" ht="18.75">
      <c r="A7" s="222" t="s">
        <v>3</v>
      </c>
      <c r="B7" s="159">
        <v>-8908</v>
      </c>
      <c r="C7" s="159">
        <v>-9041</v>
      </c>
      <c r="D7" s="223">
        <v>-3618</v>
      </c>
      <c r="E7" s="223">
        <v>-2985</v>
      </c>
      <c r="F7" s="223">
        <v>-5290</v>
      </c>
      <c r="G7" s="224">
        <v>-6056</v>
      </c>
    </row>
    <row r="8" spans="1:9" ht="28.5" customHeight="1">
      <c r="A8" s="225" t="s">
        <v>4</v>
      </c>
      <c r="B8" s="223">
        <v>8908</v>
      </c>
      <c r="C8" s="223">
        <v>9041</v>
      </c>
      <c r="D8" s="223">
        <v>6114</v>
      </c>
      <c r="E8" s="223">
        <v>6247</v>
      </c>
      <c r="F8" s="223">
        <v>2794</v>
      </c>
      <c r="G8" s="224">
        <v>2794</v>
      </c>
      <c r="I8" s="5"/>
    </row>
    <row r="9" spans="1:9" ht="36.75" customHeight="1" thickBot="1">
      <c r="A9" s="225" t="s">
        <v>102</v>
      </c>
      <c r="B9" s="223"/>
      <c r="C9" s="223"/>
      <c r="D9" s="223">
        <v>2496</v>
      </c>
      <c r="E9" s="223">
        <v>3262</v>
      </c>
      <c r="F9" s="223">
        <v>-2496</v>
      </c>
      <c r="G9" s="224">
        <v>-3262</v>
      </c>
      <c r="I9" s="5"/>
    </row>
    <row r="10" spans="1:7" ht="18.75">
      <c r="A10" s="226" t="s">
        <v>5</v>
      </c>
      <c r="B10" s="227">
        <v>38490</v>
      </c>
      <c r="C10" s="227">
        <v>43768</v>
      </c>
      <c r="D10" s="227">
        <v>28405</v>
      </c>
      <c r="E10" s="227">
        <v>32022</v>
      </c>
      <c r="F10" s="227">
        <v>10085</v>
      </c>
      <c r="G10" s="228">
        <v>11746</v>
      </c>
    </row>
    <row r="11" spans="1:7" ht="19.5" thickBot="1">
      <c r="A11" s="229" t="s">
        <v>6</v>
      </c>
      <c r="B11" s="230">
        <v>38490</v>
      </c>
      <c r="C11" s="230">
        <v>43768</v>
      </c>
      <c r="D11" s="230">
        <v>30901</v>
      </c>
      <c r="E11" s="230">
        <v>35284</v>
      </c>
      <c r="F11" s="230">
        <v>7589</v>
      </c>
      <c r="G11" s="231">
        <v>8484</v>
      </c>
    </row>
    <row r="12" spans="1:7" ht="18.75">
      <c r="A12" s="214"/>
      <c r="B12" s="214"/>
      <c r="C12" s="214"/>
      <c r="D12" s="214"/>
      <c r="E12" s="214"/>
      <c r="F12" s="214"/>
      <c r="G12" s="214"/>
    </row>
    <row r="13" spans="1:7" ht="18.75">
      <c r="A13" s="214"/>
      <c r="B13" s="214"/>
      <c r="C13" s="214"/>
      <c r="D13" s="215"/>
      <c r="E13" s="215"/>
      <c r="F13" s="214"/>
      <c r="G13" s="214"/>
    </row>
    <row r="14" spans="1:7" ht="18.75">
      <c r="A14" s="214"/>
      <c r="B14" s="214"/>
      <c r="C14" s="214"/>
      <c r="D14" s="214"/>
      <c r="E14" s="214"/>
      <c r="F14" s="214"/>
      <c r="G14" s="214"/>
    </row>
    <row r="15" spans="1:7" ht="18.75">
      <c r="A15" s="214"/>
      <c r="B15" s="214"/>
      <c r="C15" s="214"/>
      <c r="D15" s="215"/>
      <c r="E15" s="215"/>
      <c r="F15" s="214"/>
      <c r="G15" s="214"/>
    </row>
    <row r="16" spans="1:7" ht="18.75">
      <c r="A16" s="214"/>
      <c r="B16" s="214"/>
      <c r="C16" s="214"/>
      <c r="D16" s="214"/>
      <c r="E16" s="214"/>
      <c r="F16" s="214"/>
      <c r="G16" s="214"/>
    </row>
    <row r="17" spans="1:7" ht="18.75">
      <c r="A17" s="214"/>
      <c r="B17" s="214"/>
      <c r="C17" s="214"/>
      <c r="D17" s="214"/>
      <c r="E17" s="214"/>
      <c r="F17" s="214"/>
      <c r="G17" s="214"/>
    </row>
    <row r="18" spans="1:7" ht="18.75">
      <c r="A18" s="214"/>
      <c r="B18" s="214"/>
      <c r="C18" s="214"/>
      <c r="D18" s="215"/>
      <c r="E18" s="215"/>
      <c r="F18" s="214"/>
      <c r="G18" s="214"/>
    </row>
    <row r="19" spans="1:7" ht="18.75">
      <c r="A19" s="214"/>
      <c r="B19" s="214"/>
      <c r="C19" s="214"/>
      <c r="D19" s="214"/>
      <c r="E19" s="214"/>
      <c r="F19" s="214"/>
      <c r="G19" s="214"/>
    </row>
    <row r="20" spans="1:7" ht="18.75">
      <c r="A20" s="214"/>
      <c r="B20" s="214"/>
      <c r="C20" s="214"/>
      <c r="D20" s="214"/>
      <c r="E20" s="214"/>
      <c r="F20" s="214"/>
      <c r="G20" s="214"/>
    </row>
  </sheetData>
  <sheetProtection/>
  <mergeCells count="3">
    <mergeCell ref="A1:G1"/>
    <mergeCell ref="A2:G2"/>
    <mergeCell ref="A3:G3"/>
  </mergeCells>
  <printOptions/>
  <pageMargins left="0.32" right="0.2362204724409449" top="0.51" bottom="0.7480314960629921" header="0.4330708661417323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2014-09-11T05:24:52Z</cp:lastPrinted>
  <dcterms:created xsi:type="dcterms:W3CDTF">2006-10-17T13:40:18Z</dcterms:created>
  <dcterms:modified xsi:type="dcterms:W3CDTF">2015-03-11T13:39:11Z</dcterms:modified>
  <cp:category/>
  <cp:version/>
  <cp:contentType/>
  <cp:contentStatus/>
</cp:coreProperties>
</file>